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FS.EI-M-A\1.Vergabevorgänge\01_Joel\2019\19FEI42610 Projekt VST Treysa (Osterwind)\03. Anfrageunterlagen\Original Unterlagen\Versandunterlagen\"/>
    </mc:Choice>
  </mc:AlternateContent>
  <xr:revisionPtr revIDLastSave="0" documentId="13_ncr:1_{953F1E0D-A580-4F83-BB6C-20906A6AC2E3}" xr6:coauthVersionLast="41" xr6:coauthVersionMax="41" xr10:uidLastSave="{00000000-0000-0000-0000-000000000000}"/>
  <bookViews>
    <workbookView xWindow="-18075" yWindow="1800" windowWidth="14400" windowHeight="10695" tabRatio="915" activeTab="1" xr2:uid="{00000000-000D-0000-FFFF-FFFF00000000}"/>
  </bookViews>
  <sheets>
    <sheet name="Gerät" sheetId="79" r:id="rId1"/>
    <sheet name="Personal" sheetId="86" r:id="rId2"/>
    <sheet name="Hinweise zu Personal" sheetId="87" r:id="rId3"/>
  </sheets>
  <definedNames>
    <definedName name="_xlnm._FilterDatabase" localSheetId="1" hidden="1">Personal!$A$8:$Q$50</definedName>
    <definedName name="_xlnm.Print_Area" localSheetId="0">Gerät!$B$2:$G$70</definedName>
    <definedName name="_xlnm.Print_Area" localSheetId="2">'Hinweise zu Personal'!$B$2:$G$55</definedName>
    <definedName name="_xlnm.Print_Area" localSheetId="1">Personal!$B$2:$G$60</definedName>
    <definedName name="VV_BEZEICHNUNG">Personal!$C$6</definedName>
    <definedName name="VV_BEZEICHNUNG_1">Gerät!$C$7</definedName>
    <definedName name="VV_BEZEICHNUNG_2">'Hinweise zu Personal'!$C$6</definedName>
    <definedName name="VV_VORGANGSNUMMER">Personal!$C$5</definedName>
    <definedName name="VV_VORGANGSNUMMER_1">Gerät!$C$5</definedName>
    <definedName name="VV_VORGANGSNUMMER_2">'Hinweise zu Personal'!$C$5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5" i="79" l="1"/>
  <c r="F5" i="79" l="1"/>
  <c r="F4" i="79"/>
  <c r="F3" i="79"/>
  <c r="E26" i="86" l="1"/>
  <c r="E40" i="86"/>
  <c r="E33" i="86"/>
  <c r="B51" i="79" l="1"/>
  <c r="F6" i="79"/>
  <c r="G58" i="79" l="1"/>
  <c r="G49" i="79"/>
  <c r="G19" i="79"/>
  <c r="G30" i="79"/>
  <c r="G6" i="87" l="1"/>
  <c r="E37" i="87" l="1"/>
  <c r="F36" i="87" l="1"/>
  <c r="F35" i="87"/>
  <c r="F34" i="87"/>
  <c r="F33" i="87"/>
  <c r="F32" i="87"/>
  <c r="F31" i="87"/>
  <c r="F30" i="87"/>
  <c r="F29" i="87"/>
  <c r="E26" i="87"/>
  <c r="F26" i="87" s="1"/>
  <c r="E25" i="87"/>
  <c r="F25" i="87" s="1"/>
  <c r="E24" i="87"/>
  <c r="F24" i="87" s="1"/>
  <c r="E23" i="87"/>
  <c r="F23" i="87" s="1"/>
  <c r="E22" i="87"/>
  <c r="F22" i="87" s="1"/>
  <c r="E21" i="87"/>
  <c r="E20" i="87"/>
  <c r="E27" i="87" s="1"/>
  <c r="E17" i="87"/>
  <c r="F17" i="87" s="1"/>
  <c r="E16" i="87"/>
  <c r="F16" i="87" s="1"/>
  <c r="E15" i="87"/>
  <c r="F15" i="87" s="1"/>
  <c r="E14" i="87"/>
  <c r="F14" i="87" s="1"/>
  <c r="E13" i="87"/>
  <c r="F13" i="87" s="1"/>
  <c r="E12" i="87"/>
  <c r="E11" i="87"/>
  <c r="F9" i="87"/>
  <c r="C36" i="87" s="1"/>
  <c r="F11" i="87" l="1"/>
  <c r="E18" i="87"/>
  <c r="F20" i="87"/>
  <c r="C33" i="87"/>
  <c r="C35" i="87"/>
  <c r="C18" i="87"/>
  <c r="C27" i="87"/>
  <c r="C31" i="87"/>
  <c r="C29" i="87"/>
  <c r="C37" i="87"/>
  <c r="F12" i="87"/>
  <c r="F18" i="87"/>
  <c r="F21" i="87"/>
  <c r="C30" i="87"/>
  <c r="C32" i="87"/>
  <c r="C34" i="87"/>
  <c r="F27" i="87" l="1"/>
  <c r="F37" i="87" s="1"/>
  <c r="F38" i="87" s="1"/>
  <c r="G40" i="87" l="1"/>
  <c r="F39" i="87"/>
  <c r="F40" i="87" s="1"/>
  <c r="G6" i="86"/>
  <c r="G43" i="86" l="1"/>
  <c r="G36" i="86"/>
  <c r="G29" i="86"/>
  <c r="G22" i="86"/>
  <c r="F20" i="86"/>
  <c r="F19" i="86"/>
  <c r="F18" i="86"/>
  <c r="F12" i="86"/>
  <c r="E11" i="86"/>
  <c r="F11" i="86" s="1"/>
  <c r="E10" i="86"/>
  <c r="F9" i="86"/>
  <c r="E41" i="86" l="1"/>
  <c r="F41" i="86" s="1"/>
  <c r="F42" i="86" s="1"/>
  <c r="F43" i="86" s="1"/>
  <c r="F44" i="86" s="1"/>
  <c r="F45" i="86" s="1"/>
  <c r="F21" i="86"/>
  <c r="F10" i="86"/>
  <c r="F13" i="86" s="1"/>
  <c r="E27" i="86"/>
  <c r="F27" i="86" s="1"/>
  <c r="F28" i="86" s="1"/>
  <c r="E34" i="86"/>
  <c r="F34" i="86" s="1"/>
  <c r="F35" i="86" s="1"/>
  <c r="F22" i="86" l="1"/>
  <c r="F23" i="86" s="1"/>
  <c r="F24" i="86" s="1"/>
  <c r="G23" i="86"/>
  <c r="G44" i="86"/>
  <c r="F36" i="86"/>
  <c r="F37" i="86" s="1"/>
  <c r="F38" i="86" s="1"/>
  <c r="F29" i="86"/>
  <c r="F30" i="86" s="1"/>
  <c r="F31" i="86" s="1"/>
  <c r="F14" i="86"/>
  <c r="F15" i="86" s="1"/>
  <c r="F16" i="86" s="1"/>
  <c r="G37" i="86" l="1"/>
  <c r="G30" i="86"/>
  <c r="G15" i="86"/>
  <c r="F54" i="79"/>
  <c r="F53" i="79"/>
  <c r="F52" i="79"/>
  <c r="F51" i="79"/>
  <c r="F32" i="79" l="1"/>
  <c r="F21" i="79"/>
  <c r="F10" i="79"/>
  <c r="F55" i="79" l="1"/>
  <c r="F36" i="79"/>
  <c r="F35" i="79"/>
  <c r="F34" i="79"/>
  <c r="F33" i="79"/>
  <c r="F26" i="79"/>
  <c r="F25" i="79"/>
  <c r="F24" i="79"/>
  <c r="F23" i="79"/>
  <c r="F22" i="79"/>
  <c r="F15" i="79"/>
  <c r="F14" i="79"/>
  <c r="F13" i="79"/>
  <c r="F12" i="79"/>
  <c r="F11" i="79"/>
  <c r="F16" i="79" l="1"/>
  <c r="F37" i="79"/>
  <c r="F38" i="79" s="1"/>
  <c r="F39" i="79" s="1"/>
  <c r="F27" i="79"/>
  <c r="F28" i="79" s="1"/>
  <c r="F29" i="79" s="1"/>
  <c r="F56" i="79"/>
  <c r="F57" i="79" s="1"/>
  <c r="F17" i="79"/>
  <c r="F18" i="79" s="1"/>
  <c r="F58" i="79" l="1"/>
  <c r="G57" i="79" s="1"/>
  <c r="F30" i="79"/>
  <c r="G29" i="79"/>
  <c r="F19" i="79"/>
  <c r="G18" i="79" s="1"/>
  <c r="F43" i="79"/>
  <c r="F44" i="79" s="1"/>
  <c r="F41" i="79"/>
  <c r="F42" i="79" s="1"/>
  <c r="F46" i="79" l="1"/>
  <c r="F47" i="79" l="1"/>
  <c r="F48" i="79" s="1"/>
  <c r="F49" i="79" l="1"/>
  <c r="G48" i="7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MartinHeinrich</author>
  </authors>
  <commentList>
    <comment ref="G3" authorId="0" shapeId="0" xr:uid="{00000000-0006-0000-0000-000001000000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4" authorId="0" shapeId="0" xr:uid="{00000000-0006-0000-0000-000002000000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5" authorId="0" shapeId="0" xr:uid="{00000000-0006-0000-0000-000003000000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6" authorId="0" shapeId="0" xr:uid="{00000000-0006-0000-0000-000004000000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</commentList>
</comments>
</file>

<file path=xl/sharedStrings.xml><?xml version="1.0" encoding="utf-8"?>
<sst xmlns="http://schemas.openxmlformats.org/spreadsheetml/2006/main" count="368" uniqueCount="181">
  <si>
    <t>Gesamtpreis</t>
  </si>
  <si>
    <t>Betriebsstoffe</t>
  </si>
  <si>
    <t>Funktionsprüfung</t>
  </si>
  <si>
    <t>Bemerkung</t>
  </si>
  <si>
    <t>Abnahme / Assistenz</t>
  </si>
  <si>
    <t>Einheitspreis</t>
  </si>
  <si>
    <t>Anzahl</t>
  </si>
  <si>
    <t>Summe Anlagennebenkosten</t>
  </si>
  <si>
    <t>je Vorhaltetag</t>
  </si>
  <si>
    <t>bezogen auf Anlagenwert inkl. NK</t>
  </si>
  <si>
    <t>Anlagenwert inkl. NK</t>
  </si>
  <si>
    <t>Verbrauchsmaterial</t>
  </si>
  <si>
    <t>Projekt</t>
  </si>
  <si>
    <t>Vergabevorgang Nr.</t>
  </si>
  <si>
    <t>konventionelle Sicherung</t>
  </si>
  <si>
    <t>AUF- / ABBAU</t>
  </si>
  <si>
    <t>UMSETZEN</t>
  </si>
  <si>
    <t>VORHALTEN</t>
  </si>
  <si>
    <t>BETREIBEN</t>
  </si>
  <si>
    <t>Einh. 1)</t>
  </si>
  <si>
    <t>Nutzungs- und Finanzierungsdauer in Monaten [Mt]</t>
  </si>
  <si>
    <t>Finanzierungssatz [%]</t>
  </si>
  <si>
    <t>AGK, Wagnis &amp; Gewinn [%]</t>
  </si>
  <si>
    <t>Fakturierbare Einsatztage pro Jahr [d]</t>
  </si>
  <si>
    <t>- - -</t>
  </si>
  <si>
    <t>Verladen, Transport, Fracht</t>
  </si>
  <si>
    <t>Aufbau, Einmessung, Abbau</t>
  </si>
  <si>
    <t>= Eingabefelder Bieter</t>
  </si>
  <si>
    <t>je Einsatztag</t>
  </si>
  <si>
    <t>Finanzkosten je Einsatztag</t>
  </si>
  <si>
    <t>Finanzkosten je Jahr</t>
  </si>
  <si>
    <t>Miet-/Leasingkosten 7)</t>
  </si>
  <si>
    <t>Formeln:</t>
  </si>
  <si>
    <t>7) Bei reinem Mietgerät entfallen ggf. die Angaben der</t>
  </si>
  <si>
    <t>Nebenkosten der Beschaffung [%] 5)</t>
  </si>
  <si>
    <r>
      <t xml:space="preserve">7) </t>
    </r>
    <r>
      <rPr>
        <sz val="8"/>
        <color indexed="8"/>
        <rFont val="DB Office"/>
        <family val="2"/>
      </rPr>
      <t>Zeilen 28 - 35 (Anlagen- u. Anlagennebenkosten)</t>
    </r>
  </si>
  <si>
    <t>Technisches Gerät</t>
  </si>
  <si>
    <t>bezogen auf Anlagenwert</t>
  </si>
  <si>
    <t>Anlagenwert</t>
  </si>
  <si>
    <t>Kalkulierter Gesamtpreis</t>
  </si>
  <si>
    <t>bezogen auf kalk. Gesamtpreis</t>
  </si>
  <si>
    <t>Summe Herstellkosten</t>
  </si>
  <si>
    <t>Firma</t>
  </si>
  <si>
    <t>Instandhaltung [%] 6)</t>
  </si>
  <si>
    <r>
      <t>6)</t>
    </r>
    <r>
      <rPr>
        <sz val="8"/>
        <color indexed="8"/>
        <rFont val="DB Office"/>
        <family val="2"/>
      </rPr>
      <t xml:space="preserve"> setzung, Versicherung, Bewachung</t>
    </r>
  </si>
  <si>
    <t>6) inkl. Inspektion/Diagnose, Service/Wartung, Instand-</t>
  </si>
  <si>
    <t>Sonstiges</t>
  </si>
  <si>
    <t>Feste Absperrung</t>
  </si>
  <si>
    <t>akustischer Warngeber</t>
  </si>
  <si>
    <t>Schutzhaltsignal (Sh 2)</t>
  </si>
  <si>
    <t>Lf-Signalsatz (Lf1, Lf 2, Lf 3)</t>
  </si>
  <si>
    <t>Signal Lf 1</t>
  </si>
  <si>
    <t>Signal Lf 2 o. Lf 3</t>
  </si>
  <si>
    <t>Gleismagnet bis 1000 Hz</t>
  </si>
  <si>
    <t>Umsetzen [Stk]</t>
  </si>
  <si>
    <t>Auf-/Abbau</t>
  </si>
  <si>
    <t>Betreiben</t>
  </si>
  <si>
    <t>Mengenangaben gemäß Leistungsverzeichnis:</t>
  </si>
  <si>
    <t>Vorhalten</t>
  </si>
  <si>
    <t>St</t>
  </si>
  <si>
    <t>m</t>
  </si>
  <si>
    <t>h</t>
  </si>
  <si>
    <t>Bahnerdungsberechtigter</t>
  </si>
  <si>
    <t>Schaltantragsteller</t>
  </si>
  <si>
    <t>Bahnübergangsposten</t>
  </si>
  <si>
    <t>Bahnübergangshilfsposten</t>
  </si>
  <si>
    <t>Helfer im Betrieb</t>
  </si>
  <si>
    <t>[Name des Bieters]</t>
  </si>
  <si>
    <t>Summe Selbstkosten</t>
  </si>
  <si>
    <t>Einheit</t>
  </si>
  <si>
    <t>%</t>
  </si>
  <si>
    <t>Anteil</t>
  </si>
  <si>
    <t>STUNDENVERRECHNUNGSSATZ</t>
  </si>
  <si>
    <t>2) Zutreffendes bitte eintragen bzw. im Pulldown-Menü auswählen.</t>
  </si>
  <si>
    <t>1) Einheiten: h (Personalkosten), Stk (Materialkosten), psch (Pauschalkosten).</t>
  </si>
  <si>
    <r>
      <t xml:space="preserve">3) Je eingesetzter techn. Materialart ist eine </t>
    </r>
    <r>
      <rPr>
        <b/>
        <sz val="8"/>
        <color indexed="8"/>
        <rFont val="DB Office"/>
        <family val="2"/>
      </rPr>
      <t>gesonderte Preisermittlung</t>
    </r>
    <r>
      <rPr>
        <sz val="8"/>
        <color indexed="8"/>
        <rFont val="DB Office"/>
        <family val="2"/>
      </rPr>
      <t xml:space="preserve"> vorzulegen.</t>
    </r>
  </si>
  <si>
    <t>4) Frei wählbar je technischem Gerät, Teilleistungen müssen erkennbar sein.</t>
  </si>
  <si>
    <t>5) Inkl. Transport und Wareneingangsprüfung.</t>
  </si>
  <si>
    <t>Personalart</t>
  </si>
  <si>
    <t>Angaben zur Preisermittlung (G)</t>
  </si>
  <si>
    <t>Angaben zur Preisermittlung (P)</t>
  </si>
  <si>
    <t>Projektierung</t>
  </si>
  <si>
    <t>transportable Lichtzeichenanlage für BÜ</t>
  </si>
  <si>
    <t>Grundlohn (GL)</t>
  </si>
  <si>
    <t>% auf GL</t>
  </si>
  <si>
    <t>Lohngebundene Kosten (LGK) 11)</t>
  </si>
  <si>
    <t>bezogen auf kalk. Selbstkosten</t>
  </si>
  <si>
    <t>Krankenversicherung</t>
  </si>
  <si>
    <t>Rentenversicherung</t>
  </si>
  <si>
    <t>Arbeitslosenversicherung</t>
  </si>
  <si>
    <t>Pflegeversicherung</t>
  </si>
  <si>
    <t>Unfallversicherung/ BG</t>
  </si>
  <si>
    <t>Schwerbehindertenabgabe</t>
  </si>
  <si>
    <t>…</t>
  </si>
  <si>
    <t>Urlaubsentgelt</t>
  </si>
  <si>
    <t>Sonderzahlung (Urlaubs-, Weihnachtsgeld)</t>
  </si>
  <si>
    <t>Lohnfortzahlung Krankheit</t>
  </si>
  <si>
    <t>Sonstiges (BR, Aussagen, Freistellungen etc.)</t>
  </si>
  <si>
    <t>Schulung / Einweisung</t>
  </si>
  <si>
    <t>Psycho/Arzt-Untersuchungen</t>
  </si>
  <si>
    <t>Ausrüstung</t>
  </si>
  <si>
    <t>Mieten</t>
  </si>
  <si>
    <t>Kommunikation</t>
  </si>
  <si>
    <t>Schulungskosten</t>
  </si>
  <si>
    <t>Verwaltungskostenumlage inkl. Einsatzleitung</t>
  </si>
  <si>
    <t>Versicherungen</t>
  </si>
  <si>
    <t>schnell montierbare Feste Absperrung</t>
  </si>
  <si>
    <t>Signal El 6</t>
  </si>
  <si>
    <t>Hinweise zur Preisermittlung Personal (P)</t>
  </si>
  <si>
    <t>Autom. Warnsystem (ATWS; Kabel-/Funk-)</t>
  </si>
  <si>
    <t>Wagnis &amp; Gewinn [%]</t>
  </si>
  <si>
    <t>Sicherungsposten</t>
  </si>
  <si>
    <t>EUR/h</t>
  </si>
  <si>
    <t>Summe (GL, LNK, LGK, LUK)</t>
  </si>
  <si>
    <t>NK1:</t>
  </si>
  <si>
    <t>NK2:</t>
  </si>
  <si>
    <t>NK3:</t>
  </si>
  <si>
    <t>Summe (NK1, NK2, NK3)</t>
  </si>
  <si>
    <t>NACHTARBEIT (Zulage)</t>
  </si>
  <si>
    <t>Zulage Nachtarbeit</t>
  </si>
  <si>
    <t>Summe Zulage</t>
  </si>
  <si>
    <t>SONNTAGE (Zulage)</t>
  </si>
  <si>
    <t>Zulage Sonn- und Feiertage</t>
  </si>
  <si>
    <t>GESETZL. FEIERTAGE  (Zulage)</t>
  </si>
  <si>
    <t>Zulage gesetzl. Feiertage</t>
  </si>
  <si>
    <t>Sicherungsaufsicht</t>
  </si>
  <si>
    <t>Zeile 2 - 7</t>
  </si>
  <si>
    <t>Zeile 13 - 18</t>
  </si>
  <si>
    <t>Zeile 24 - 28</t>
  </si>
  <si>
    <t>Zeile 43 - 46</t>
  </si>
  <si>
    <t>2 - 7</t>
  </si>
  <si>
    <t>(9) / ( 1 - (9) ) * 8</t>
  </si>
  <si>
    <t>8 + 9</t>
  </si>
  <si>
    <t>10 * (11)</t>
  </si>
  <si>
    <t>13 - 18</t>
  </si>
  <si>
    <t>(20) / ( 1 - (20) ) * 19</t>
  </si>
  <si>
    <t>19 + 20</t>
  </si>
  <si>
    <t>21 * (22)</t>
  </si>
  <si>
    <t>24 - 28</t>
  </si>
  <si>
    <t>29 * (30)</t>
  </si>
  <si>
    <t>29 + 30</t>
  </si>
  <si>
    <t>31 * 0,5 * (33) + 31 / (32) * 12</t>
  </si>
  <si>
    <t>33 / (34)</t>
  </si>
  <si>
    <t>31 * (35)</t>
  </si>
  <si>
    <t>35 / (34)</t>
  </si>
  <si>
    <t>34 + 36 + 37</t>
  </si>
  <si>
    <t>(39) / ( 1 - (39) ) * 38</t>
  </si>
  <si>
    <t>38 + 39</t>
  </si>
  <si>
    <t>40 * (41)</t>
  </si>
  <si>
    <t>Zwischensumme 1 (ZS 1)</t>
  </si>
  <si>
    <t>Zwischensumme 2 (ZS 2)</t>
  </si>
  <si>
    <t>Zwischensumme 3 (ZS 3)</t>
  </si>
  <si>
    <t>Summe GL, ZS 1, ZS2, ZS 3</t>
  </si>
  <si>
    <t>[EUR/h]</t>
  </si>
  <si>
    <t>8) nur für Einzelverträge, nicht Rahmenvereinbarungen</t>
  </si>
  <si>
    <t>8)</t>
  </si>
  <si>
    <t>09) Zutreffendes bitte eintragen bzw. im Pulldown-Menü auswählen.</t>
  </si>
  <si>
    <r>
      <t xml:space="preserve">10) Je eingesetzter Personalart ist eine </t>
    </r>
    <r>
      <rPr>
        <b/>
        <sz val="8"/>
        <rFont val="DB Office"/>
        <family val="2"/>
      </rPr>
      <t>gesonderte Preisermittlung</t>
    </r>
    <r>
      <rPr>
        <sz val="8"/>
        <rFont val="DB Office"/>
        <family val="2"/>
      </rPr>
      <t xml:space="preserve"> vorzulegen.</t>
    </r>
  </si>
  <si>
    <t>11) jede Kostenart ist gesondert aufzuführen</t>
  </si>
  <si>
    <t>… (z. B. Umlagen U 1 bei Krankheit etc.)</t>
  </si>
  <si>
    <t>… (z. B. Zuschläge aus Mehrarbeit)</t>
  </si>
  <si>
    <t>10) Je eingesetzter Personalart ist eine gesonderte Preisermittlung vorzulegen.</t>
  </si>
  <si>
    <t>Summe GL (Bezugsgröße)</t>
  </si>
  <si>
    <t>[EUR/LE]</t>
  </si>
  <si>
    <t>Lohnnebenkosten (LNK, gesetzlich) 11)</t>
  </si>
  <si>
    <t>Lohnunabhängige Kosten (LUK) 11)</t>
  </si>
  <si>
    <t>NEBENKOSTEN (NK)      11)</t>
  </si>
  <si>
    <t>Projektbezogener Zuschlag/Rabatt [%]</t>
  </si>
  <si>
    <t>11) jede Kostenart ist gesondert gem. ZVB in EUR/LE (pro Schicht) aufzuführen</t>
  </si>
  <si>
    <t xml:space="preserve">Projektbezogener Zuschlag/Rabatt [%] </t>
  </si>
  <si>
    <t xml:space="preserve"> 43 - 46</t>
  </si>
  <si>
    <t>(47) / ( 1 - (47) ) * 48</t>
  </si>
  <si>
    <t>47+48</t>
  </si>
  <si>
    <t>49 * (50)</t>
  </si>
  <si>
    <t>Lohnnebenkosten (LNK, gesetzlich)</t>
  </si>
  <si>
    <t>Lohngebundene Kosten (LGK)</t>
  </si>
  <si>
    <t>Lohnunabhängige Kosten (LUK)</t>
  </si>
  <si>
    <t>19FEI39819</t>
  </si>
  <si>
    <t>Einbau von Schienenstegdämpfern auf Teilbereichen der Strecken 2324, 3031, 3507 und 3710</t>
  </si>
  <si>
    <t>19FEI42610</t>
  </si>
  <si>
    <t>Umbau der Verkehrsstation Treysa in km 62,2 auf der Strecke (3900) Kassel – Frankfurt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</si>
</sst>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_ ;\-#,##0.00\ "/>
    <numFmt numFmtId="165" formatCode="#,##0.0"/>
    <numFmt numFmtId="166" formatCode="#,##0.00\ &quot;EUR/h&quot;;\-#,##0.00\ &quot;EUR/h&quot;"/>
    <numFmt numFmtId="167" formatCode="_-* #,##0.0\ _€_-;\-* #,##0.0\ _€_-;_-* &quot;-&quot;??\ _€_-;_-@_-"/>
    <numFmt numFmtId="168" formatCode="#,##0.00\ &quot;EUR/m&quot;;\-#,##0.00\ &quot;EUR/m&quot;"/>
    <numFmt numFmtId="169" formatCode="0.0%"/>
    <numFmt numFmtId="170" formatCode="#,##0.00\ &quot;EUR/LE&quot;;\-#,##0.00\ &quot;EUR/LE&quot;"/>
    <numFmt numFmtId="171" formatCode="#,##0_ ;\-#,##0\ "/>
    <numFmt numFmtId="172" formatCode="_-* #,##0\ _€_-;\-* #,##0\ _€_-;_-* &quot;-&quot;??\ _€_-;_-@_-"/>
  </numFmts>
  <fonts count="34" x14ac:knownFonts="1">
    <font>
      <sz val="10"/>
      <name val="Arial"/>
    </font>
    <font>
      <sz val="10"/>
      <name val="Arial"/>
      <family val="2"/>
    </font>
    <font>
      <sz val="10"/>
      <color indexed="8"/>
      <name val="DB Office"/>
      <family val="2"/>
    </font>
    <font>
      <sz val="9"/>
      <color indexed="8"/>
      <name val="DB Office"/>
      <family val="2"/>
    </font>
    <font>
      <sz val="8"/>
      <color indexed="8"/>
      <name val="DB Office"/>
      <family val="2"/>
    </font>
    <font>
      <b/>
      <sz val="14"/>
      <name val="DB Office"/>
      <family val="2"/>
    </font>
    <font>
      <sz val="10"/>
      <name val="DB Office"/>
      <family val="2"/>
    </font>
    <font>
      <sz val="7"/>
      <name val="DB Office"/>
      <family val="2"/>
    </font>
    <font>
      <sz val="8"/>
      <name val="DB Office"/>
      <family val="2"/>
    </font>
    <font>
      <b/>
      <sz val="11"/>
      <color indexed="9"/>
      <name val="DB Office"/>
      <family val="2"/>
    </font>
    <font>
      <sz val="7"/>
      <color indexed="8"/>
      <name val="DB Office"/>
      <family val="2"/>
    </font>
    <font>
      <sz val="7"/>
      <color indexed="10"/>
      <name val="DB Office"/>
      <family val="2"/>
    </font>
    <font>
      <u/>
      <sz val="8"/>
      <color indexed="8"/>
      <name val="DB Office"/>
      <family val="2"/>
    </font>
    <font>
      <i/>
      <sz val="9"/>
      <color indexed="8"/>
      <name val="DB Office"/>
      <family val="2"/>
    </font>
    <font>
      <b/>
      <sz val="7"/>
      <color indexed="10"/>
      <name val="DB Office"/>
      <family val="2"/>
    </font>
    <font>
      <sz val="8"/>
      <color indexed="10"/>
      <name val="DB Office"/>
      <family val="2"/>
    </font>
    <font>
      <u/>
      <sz val="8"/>
      <color indexed="10"/>
      <name val="DB Office"/>
      <family val="2"/>
    </font>
    <font>
      <sz val="8"/>
      <color indexed="9"/>
      <name val="DB Office"/>
      <family val="2"/>
    </font>
    <font>
      <b/>
      <sz val="10"/>
      <color indexed="8"/>
      <name val="DB Office"/>
      <family val="2"/>
    </font>
    <font>
      <b/>
      <sz val="12"/>
      <color indexed="8"/>
      <name val="DB Office"/>
      <family val="2"/>
    </font>
    <font>
      <b/>
      <sz val="8"/>
      <color indexed="8"/>
      <name val="DB Office"/>
      <family val="2"/>
    </font>
    <font>
      <b/>
      <sz val="18"/>
      <color indexed="8"/>
      <name val="DB Office"/>
      <family val="2"/>
    </font>
    <font>
      <sz val="9"/>
      <color indexed="22"/>
      <name val="DB Office"/>
      <family val="2"/>
    </font>
    <font>
      <sz val="8"/>
      <color indexed="81"/>
      <name val="Tahoma"/>
      <family val="2"/>
    </font>
    <font>
      <b/>
      <sz val="10"/>
      <name val="DB Office"/>
      <family val="2"/>
    </font>
    <font>
      <sz val="10"/>
      <name val="Arial"/>
      <family val="2"/>
    </font>
    <font>
      <u/>
      <sz val="14"/>
      <color indexed="8"/>
      <name val="DB Office"/>
      <family val="2"/>
    </font>
    <font>
      <b/>
      <sz val="8"/>
      <name val="DB Office"/>
      <family val="2"/>
    </font>
    <font>
      <sz val="10"/>
      <color rgb="FFFF0000"/>
      <name val="DB Office"/>
      <family val="2"/>
    </font>
    <font>
      <b/>
      <i/>
      <sz val="10"/>
      <color indexed="8"/>
      <name val="DB Office"/>
      <family val="2"/>
    </font>
    <font>
      <i/>
      <sz val="10"/>
      <color indexed="8"/>
      <name val="DB Office"/>
      <family val="2"/>
    </font>
    <font>
      <sz val="9"/>
      <color rgb="FFFF0000"/>
      <name val="DB Office"/>
      <family val="2"/>
    </font>
    <font>
      <sz val="9"/>
      <name val="DB Office"/>
      <family val="2"/>
    </font>
    <font>
      <b/>
      <sz val="9"/>
      <color indexed="8"/>
      <name val="DB Office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246">
    <xf numFmtId="0" fontId="0" fillId="0" borderId="0" xfId="0"/>
    <xf numFmtId="0" fontId="7" fillId="2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44" fontId="3" fillId="2" borderId="1" xfId="1" quotePrefix="1" applyFont="1" applyFill="1" applyBorder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8" fillId="2" borderId="0" xfId="0" applyFont="1" applyFill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17" fillId="2" borderId="0" xfId="0" applyFont="1" applyFill="1" applyBorder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164" fontId="2" fillId="5" borderId="5" xfId="1" applyNumberFormat="1" applyFont="1" applyFill="1" applyBorder="1" applyAlignment="1" applyProtection="1">
      <alignment horizontal="right" vertical="center"/>
      <protection locked="0"/>
    </xf>
    <xf numFmtId="0" fontId="4" fillId="2" borderId="6" xfId="0" applyFont="1" applyFill="1" applyBorder="1" applyAlignment="1" applyProtection="1">
      <alignment horizontal="left" vertical="center"/>
    </xf>
    <xf numFmtId="0" fontId="2" fillId="2" borderId="0" xfId="0" applyFont="1" applyFill="1" applyBorder="1" applyAlignment="1" applyProtection="1">
      <alignment vertical="center"/>
    </xf>
    <xf numFmtId="44" fontId="2" fillId="2" borderId="0" xfId="0" applyNumberFormat="1" applyFont="1" applyFill="1" applyAlignment="1" applyProtection="1">
      <alignment vertical="center"/>
    </xf>
    <xf numFmtId="0" fontId="13" fillId="2" borderId="7" xfId="0" applyFont="1" applyFill="1" applyBorder="1" applyAlignment="1" applyProtection="1">
      <alignment horizontal="left" vertical="center"/>
    </xf>
    <xf numFmtId="44" fontId="3" fillId="5" borderId="1" xfId="1" applyFont="1" applyFill="1" applyBorder="1" applyAlignment="1" applyProtection="1">
      <alignment horizontal="right" vertical="center"/>
      <protection locked="0"/>
    </xf>
    <xf numFmtId="44" fontId="3" fillId="5" borderId="9" xfId="1" applyFont="1" applyFill="1" applyBorder="1" applyAlignment="1" applyProtection="1">
      <alignment horizontal="right" vertical="center"/>
      <protection locked="0"/>
    </xf>
    <xf numFmtId="0" fontId="3" fillId="2" borderId="10" xfId="0" applyFont="1" applyFill="1" applyBorder="1" applyAlignment="1" applyProtection="1">
      <alignment horizontal="right" vertical="center"/>
    </xf>
    <xf numFmtId="0" fontId="3" fillId="2" borderId="10" xfId="0" applyFont="1" applyFill="1" applyBorder="1" applyAlignment="1" applyProtection="1">
      <alignment horizontal="left" vertical="center"/>
    </xf>
    <xf numFmtId="44" fontId="3" fillId="2" borderId="11" xfId="1" applyFont="1" applyFill="1" applyBorder="1" applyAlignment="1" applyProtection="1">
      <alignment horizontal="right" vertical="center"/>
    </xf>
    <xf numFmtId="0" fontId="3" fillId="2" borderId="13" xfId="0" applyFont="1" applyFill="1" applyBorder="1" applyAlignment="1" applyProtection="1">
      <alignment horizontal="right" vertical="center"/>
    </xf>
    <xf numFmtId="0" fontId="3" fillId="2" borderId="14" xfId="0" applyFont="1" applyFill="1" applyBorder="1" applyAlignment="1" applyProtection="1">
      <alignment horizontal="left" vertical="center"/>
    </xf>
    <xf numFmtId="10" fontId="3" fillId="5" borderId="8" xfId="2" applyNumberFormat="1" applyFont="1" applyFill="1" applyBorder="1" applyAlignment="1" applyProtection="1">
      <alignment horizontal="right" vertical="center"/>
      <protection locked="0"/>
    </xf>
    <xf numFmtId="0" fontId="3" fillId="2" borderId="13" xfId="0" applyFont="1" applyFill="1" applyBorder="1" applyAlignment="1" applyProtection="1">
      <alignment horizontal="left" vertical="center"/>
    </xf>
    <xf numFmtId="9" fontId="3" fillId="2" borderId="14" xfId="2" applyFont="1" applyFill="1" applyBorder="1" applyAlignment="1" applyProtection="1">
      <alignment horizontal="right" vertical="center"/>
    </xf>
    <xf numFmtId="1" fontId="3" fillId="5" borderId="8" xfId="2" applyNumberFormat="1" applyFont="1" applyFill="1" applyBorder="1" applyAlignment="1" applyProtection="1">
      <alignment horizontal="right" vertical="center"/>
      <protection locked="0"/>
    </xf>
    <xf numFmtId="0" fontId="3" fillId="2" borderId="8" xfId="0" applyFont="1" applyFill="1" applyBorder="1" applyAlignment="1" applyProtection="1">
      <alignment horizontal="left" vertical="center"/>
    </xf>
    <xf numFmtId="9" fontId="3" fillId="2" borderId="11" xfId="2" applyFont="1" applyFill="1" applyBorder="1" applyAlignment="1" applyProtection="1">
      <alignment horizontal="right" vertical="center"/>
    </xf>
    <xf numFmtId="4" fontId="2" fillId="2" borderId="0" xfId="0" applyNumberFormat="1" applyFont="1" applyFill="1" applyBorder="1" applyAlignment="1" applyProtection="1">
      <alignment vertical="center"/>
    </xf>
    <xf numFmtId="4" fontId="2" fillId="2" borderId="0" xfId="0" applyNumberFormat="1" applyFont="1" applyFill="1" applyBorder="1" applyAlignment="1" applyProtection="1">
      <alignment horizontal="right" vertical="center"/>
    </xf>
    <xf numFmtId="0" fontId="4" fillId="2" borderId="0" xfId="0" applyFont="1" applyFill="1" applyBorder="1" applyAlignment="1" applyProtection="1">
      <alignment horizontal="left" vertical="center"/>
    </xf>
    <xf numFmtId="0" fontId="4" fillId="2" borderId="0" xfId="0" applyFont="1" applyFill="1" applyBorder="1" applyAlignment="1" applyProtection="1">
      <alignment horizontal="right" vertical="center"/>
    </xf>
    <xf numFmtId="0" fontId="4" fillId="2" borderId="0" xfId="0" applyFont="1" applyFill="1" applyBorder="1" applyAlignment="1" applyProtection="1">
      <alignment vertical="center"/>
    </xf>
    <xf numFmtId="0" fontId="4" fillId="2" borderId="0" xfId="0" applyFont="1" applyFill="1" applyAlignment="1" applyProtection="1">
      <alignment vertical="center"/>
    </xf>
    <xf numFmtId="44" fontId="4" fillId="5" borderId="8" xfId="1" quotePrefix="1" applyFont="1" applyFill="1" applyBorder="1" applyAlignment="1" applyProtection="1">
      <alignment horizontal="right" vertical="center"/>
    </xf>
    <xf numFmtId="0" fontId="4" fillId="2" borderId="0" xfId="0" quotePrefix="1" applyFont="1" applyFill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5" fillId="2" borderId="0" xfId="0" applyFont="1" applyFill="1" applyAlignment="1" applyProtection="1">
      <alignment vertical="center"/>
    </xf>
    <xf numFmtId="14" fontId="2" fillId="2" borderId="0" xfId="0" applyNumberFormat="1" applyFont="1" applyFill="1" applyAlignment="1" applyProtection="1">
      <alignment vertical="center"/>
    </xf>
    <xf numFmtId="0" fontId="7" fillId="2" borderId="10" xfId="0" applyFont="1" applyFill="1" applyBorder="1" applyAlignment="1" applyProtection="1">
      <alignment horizontal="center" vertical="center"/>
    </xf>
    <xf numFmtId="0" fontId="2" fillId="2" borderId="10" xfId="0" applyFont="1" applyFill="1" applyBorder="1" applyAlignment="1" applyProtection="1">
      <alignment vertical="center"/>
    </xf>
    <xf numFmtId="14" fontId="2" fillId="2" borderId="10" xfId="0" applyNumberFormat="1" applyFont="1" applyFill="1" applyBorder="1" applyAlignment="1" applyProtection="1">
      <alignment vertical="center"/>
    </xf>
    <xf numFmtId="0" fontId="24" fillId="2" borderId="0" xfId="0" applyFont="1" applyFill="1" applyAlignment="1" applyProtection="1">
      <alignment horizontal="left" vertical="center"/>
    </xf>
    <xf numFmtId="0" fontId="7" fillId="2" borderId="0" xfId="0" applyFont="1" applyFill="1" applyBorder="1" applyAlignment="1" applyProtection="1">
      <alignment horizontal="center" vertical="center"/>
    </xf>
    <xf numFmtId="14" fontId="2" fillId="2" borderId="0" xfId="0" applyNumberFormat="1" applyFont="1" applyFill="1" applyBorder="1" applyAlignment="1" applyProtection="1">
      <alignment vertical="center"/>
    </xf>
    <xf numFmtId="0" fontId="6" fillId="2" borderId="0" xfId="0" applyFont="1" applyFill="1" applyBorder="1" applyAlignment="1" applyProtection="1">
      <alignment vertical="center"/>
    </xf>
    <xf numFmtId="165" fontId="3" fillId="2" borderId="1" xfId="0" quotePrefix="1" applyNumberFormat="1" applyFont="1" applyFill="1" applyBorder="1" applyAlignment="1" applyProtection="1">
      <alignment horizontal="left" vertical="center"/>
    </xf>
    <xf numFmtId="0" fontId="2" fillId="2" borderId="17" xfId="0" applyFont="1" applyFill="1" applyBorder="1" applyAlignment="1" applyProtection="1">
      <alignment vertical="center"/>
    </xf>
    <xf numFmtId="0" fontId="2" fillId="2" borderId="1" xfId="0" applyFont="1" applyFill="1" applyBorder="1" applyAlignment="1" applyProtection="1">
      <alignment vertical="center"/>
    </xf>
    <xf numFmtId="0" fontId="2" fillId="2" borderId="16" xfId="0" applyFont="1" applyFill="1" applyBorder="1" applyAlignment="1" applyProtection="1">
      <alignment horizontal="left" vertical="center"/>
    </xf>
    <xf numFmtId="0" fontId="17" fillId="2" borderId="0" xfId="0" applyFont="1" applyFill="1" applyBorder="1" applyAlignment="1" applyProtection="1">
      <alignment horizontal="left" vertical="center"/>
    </xf>
    <xf numFmtId="0" fontId="6" fillId="2" borderId="0" xfId="0" applyFont="1" applyFill="1" applyAlignment="1" applyProtection="1">
      <alignment horizontal="left" vertical="top"/>
    </xf>
    <xf numFmtId="0" fontId="4" fillId="2" borderId="11" xfId="0" applyFont="1" applyFill="1" applyBorder="1" applyAlignment="1" applyProtection="1">
      <alignment horizontal="left" vertical="center"/>
    </xf>
    <xf numFmtId="0" fontId="9" fillId="4" borderId="18" xfId="0" applyFont="1" applyFill="1" applyBorder="1" applyAlignment="1" applyProtection="1">
      <alignment horizontal="left" vertical="center"/>
    </xf>
    <xf numFmtId="0" fontId="13" fillId="2" borderId="19" xfId="0" applyFont="1" applyFill="1" applyBorder="1" applyAlignment="1" applyProtection="1">
      <alignment horizontal="left" vertical="center"/>
    </xf>
    <xf numFmtId="0" fontId="2" fillId="2" borderId="20" xfId="0" applyFont="1" applyFill="1" applyBorder="1" applyAlignment="1" applyProtection="1">
      <alignment horizontal="left" vertical="center"/>
    </xf>
    <xf numFmtId="44" fontId="3" fillId="6" borderId="1" xfId="1" applyFont="1" applyFill="1" applyBorder="1" applyAlignment="1" applyProtection="1">
      <alignment horizontal="right" vertical="center"/>
      <protection locked="0"/>
    </xf>
    <xf numFmtId="44" fontId="22" fillId="7" borderId="1" xfId="1" applyFont="1" applyFill="1" applyBorder="1" applyAlignment="1" applyProtection="1">
      <alignment horizontal="right" vertical="center"/>
    </xf>
    <xf numFmtId="0" fontId="3" fillId="5" borderId="21" xfId="0" applyFont="1" applyFill="1" applyBorder="1" applyAlignment="1" applyProtection="1">
      <alignment horizontal="left" vertical="center"/>
      <protection locked="0"/>
    </xf>
    <xf numFmtId="0" fontId="2" fillId="2" borderId="22" xfId="0" applyFont="1" applyFill="1" applyBorder="1" applyAlignment="1" applyProtection="1">
      <alignment horizontal="left" vertical="center"/>
    </xf>
    <xf numFmtId="0" fontId="3" fillId="5" borderId="23" xfId="0" applyFont="1" applyFill="1" applyBorder="1" applyAlignment="1" applyProtection="1">
      <alignment horizontal="left" vertical="center"/>
      <protection locked="0"/>
    </xf>
    <xf numFmtId="10" fontId="3" fillId="6" borderId="8" xfId="2" applyNumberFormat="1" applyFont="1" applyFill="1" applyBorder="1" applyAlignment="1" applyProtection="1">
      <alignment horizontal="left" vertical="center"/>
      <protection locked="0"/>
    </xf>
    <xf numFmtId="44" fontId="22" fillId="7" borderId="9" xfId="1" applyFont="1" applyFill="1" applyBorder="1" applyAlignment="1" applyProtection="1">
      <alignment horizontal="right" vertical="center"/>
    </xf>
    <xf numFmtId="0" fontId="3" fillId="5" borderId="25" xfId="0" applyFont="1" applyFill="1" applyBorder="1" applyAlignment="1" applyProtection="1">
      <alignment horizontal="left" vertical="center"/>
      <protection locked="0"/>
    </xf>
    <xf numFmtId="0" fontId="2" fillId="2" borderId="28" xfId="0" applyFont="1" applyFill="1" applyBorder="1" applyAlignment="1" applyProtection="1">
      <alignment horizontal="left" vertical="center"/>
    </xf>
    <xf numFmtId="44" fontId="22" fillId="7" borderId="6" xfId="1" applyFont="1" applyFill="1" applyBorder="1" applyAlignment="1" applyProtection="1">
      <alignment horizontal="right" vertical="center"/>
    </xf>
    <xf numFmtId="44" fontId="3" fillId="5" borderId="8" xfId="1" applyFont="1" applyFill="1" applyBorder="1" applyAlignment="1" applyProtection="1">
      <alignment horizontal="right" vertical="center"/>
      <protection locked="0"/>
    </xf>
    <xf numFmtId="0" fontId="6" fillId="2" borderId="26" xfId="0" applyFont="1" applyFill="1" applyBorder="1" applyAlignment="1" applyProtection="1">
      <alignment horizontal="left" vertical="center"/>
    </xf>
    <xf numFmtId="0" fontId="6" fillId="2" borderId="28" xfId="0" applyFont="1" applyFill="1" applyBorder="1" applyAlignment="1" applyProtection="1">
      <alignment horizontal="left" vertical="center"/>
    </xf>
    <xf numFmtId="0" fontId="3" fillId="2" borderId="29" xfId="0" applyFont="1" applyFill="1" applyBorder="1" applyAlignment="1" applyProtection="1">
      <alignment horizontal="left" vertical="center"/>
    </xf>
    <xf numFmtId="0" fontId="8" fillId="2" borderId="0" xfId="0" applyFont="1" applyFill="1" applyBorder="1" applyAlignment="1" applyProtection="1">
      <alignment vertical="center"/>
    </xf>
    <xf numFmtId="0" fontId="8" fillId="2" borderId="0" xfId="0" applyFont="1" applyFill="1" applyBorder="1" applyAlignment="1" applyProtection="1">
      <alignment horizontal="left" vertical="center"/>
    </xf>
    <xf numFmtId="0" fontId="28" fillId="2" borderId="0" xfId="0" applyFont="1" applyFill="1" applyAlignment="1" applyProtection="1">
      <alignment vertical="center"/>
    </xf>
    <xf numFmtId="0" fontId="8" fillId="8" borderId="0" xfId="0" applyFont="1" applyFill="1" applyAlignment="1" applyProtection="1">
      <alignment vertical="center"/>
    </xf>
    <xf numFmtId="0" fontId="6" fillId="8" borderId="0" xfId="0" applyFont="1" applyFill="1" applyAlignment="1" applyProtection="1">
      <alignment vertical="center"/>
    </xf>
    <xf numFmtId="0" fontId="18" fillId="2" borderId="22" xfId="0" applyFont="1" applyFill="1" applyBorder="1" applyAlignment="1" applyProtection="1">
      <alignment horizontal="left" vertical="center"/>
    </xf>
    <xf numFmtId="0" fontId="2" fillId="2" borderId="22" xfId="0" applyFont="1" applyFill="1" applyBorder="1" applyAlignment="1" applyProtection="1">
      <alignment horizontal="left" vertical="center" indent="1"/>
    </xf>
    <xf numFmtId="0" fontId="29" fillId="2" borderId="22" xfId="0" applyFont="1" applyFill="1" applyBorder="1" applyAlignment="1" applyProtection="1">
      <alignment horizontal="left" vertical="center" indent="1"/>
    </xf>
    <xf numFmtId="165" fontId="3" fillId="2" borderId="9" xfId="0" quotePrefix="1" applyNumberFormat="1" applyFont="1" applyFill="1" applyBorder="1" applyAlignment="1" applyProtection="1">
      <alignment horizontal="left" vertical="center"/>
    </xf>
    <xf numFmtId="0" fontId="7" fillId="2" borderId="0" xfId="4" applyFont="1" applyFill="1" applyAlignment="1" applyProtection="1">
      <alignment horizontal="center" vertical="center"/>
    </xf>
    <xf numFmtId="0" fontId="2" fillId="2" borderId="0" xfId="4" applyFont="1" applyFill="1" applyAlignment="1" applyProtection="1">
      <alignment vertical="center"/>
    </xf>
    <xf numFmtId="0" fontId="11" fillId="0" borderId="0" xfId="4" applyFont="1" applyAlignment="1" applyProtection="1">
      <alignment vertical="center"/>
    </xf>
    <xf numFmtId="0" fontId="6" fillId="2" borderId="0" xfId="4" applyFont="1" applyFill="1" applyAlignment="1" applyProtection="1">
      <alignment vertical="center"/>
    </xf>
    <xf numFmtId="0" fontId="12" fillId="2" borderId="2" xfId="4" applyFont="1" applyFill="1" applyBorder="1" applyAlignment="1" applyProtection="1">
      <alignment vertical="center"/>
    </xf>
    <xf numFmtId="0" fontId="4" fillId="2" borderId="3" xfId="4" applyFont="1" applyFill="1" applyBorder="1" applyAlignment="1" applyProtection="1">
      <alignment vertical="center"/>
    </xf>
    <xf numFmtId="0" fontId="14" fillId="3" borderId="0" xfId="4" applyFont="1" applyFill="1" applyAlignment="1" applyProtection="1">
      <alignment vertical="center"/>
    </xf>
    <xf numFmtId="0" fontId="5" fillId="2" borderId="0" xfId="4" applyFont="1" applyFill="1" applyAlignment="1" applyProtection="1">
      <alignment vertical="center"/>
    </xf>
    <xf numFmtId="0" fontId="4" fillId="2" borderId="4" xfId="4" applyFont="1" applyFill="1" applyBorder="1" applyAlignment="1" applyProtection="1">
      <alignment horizontal="left" vertical="center"/>
    </xf>
    <xf numFmtId="0" fontId="11" fillId="3" borderId="0" xfId="4" applyFont="1" applyFill="1" applyAlignment="1" applyProtection="1">
      <alignment vertical="center"/>
    </xf>
    <xf numFmtId="0" fontId="2" fillId="2" borderId="16" xfId="4" applyFont="1" applyFill="1" applyBorder="1" applyAlignment="1" applyProtection="1">
      <alignment vertical="center"/>
    </xf>
    <xf numFmtId="0" fontId="2" fillId="2" borderId="17" xfId="4" applyFont="1" applyFill="1" applyBorder="1" applyAlignment="1" applyProtection="1">
      <alignment vertical="center"/>
    </xf>
    <xf numFmtId="0" fontId="4" fillId="2" borderId="6" xfId="4" applyFont="1" applyFill="1" applyBorder="1" applyAlignment="1" applyProtection="1">
      <alignment horizontal="left" vertical="center"/>
    </xf>
    <xf numFmtId="0" fontId="4" fillId="2" borderId="6" xfId="4" applyFont="1" applyFill="1" applyBorder="1" applyAlignment="1" applyProtection="1">
      <alignment horizontal="left" vertical="center" wrapText="1"/>
    </xf>
    <xf numFmtId="0" fontId="2" fillId="2" borderId="1" xfId="4" applyFont="1" applyFill="1" applyBorder="1" applyAlignment="1" applyProtection="1">
      <alignment vertical="center"/>
    </xf>
    <xf numFmtId="0" fontId="3" fillId="2" borderId="8" xfId="4" applyFont="1" applyFill="1" applyBorder="1" applyAlignment="1" applyProtection="1">
      <alignment horizontal="left" vertical="center"/>
    </xf>
    <xf numFmtId="0" fontId="3" fillId="5" borderId="8" xfId="4" applyFont="1" applyFill="1" applyBorder="1" applyAlignment="1" applyProtection="1">
      <alignment horizontal="left" vertical="center"/>
      <protection locked="0"/>
    </xf>
    <xf numFmtId="44" fontId="2" fillId="2" borderId="0" xfId="4" applyNumberFormat="1" applyFont="1" applyFill="1" applyAlignment="1" applyProtection="1">
      <alignment vertical="center"/>
    </xf>
    <xf numFmtId="0" fontId="10" fillId="2" borderId="0" xfId="4" applyFont="1" applyFill="1" applyAlignment="1" applyProtection="1">
      <alignment horizontal="center" vertical="center"/>
    </xf>
    <xf numFmtId="0" fontId="9" fillId="4" borderId="18" xfId="4" applyFont="1" applyFill="1" applyBorder="1" applyAlignment="1" applyProtection="1">
      <alignment horizontal="left" vertical="center"/>
    </xf>
    <xf numFmtId="0" fontId="13" fillId="2" borderId="7" xfId="4" applyFont="1" applyFill="1" applyBorder="1" applyAlignment="1" applyProtection="1">
      <alignment horizontal="left" vertical="center"/>
    </xf>
    <xf numFmtId="0" fontId="13" fillId="2" borderId="19" xfId="4" applyFont="1" applyFill="1" applyBorder="1" applyAlignment="1" applyProtection="1">
      <alignment horizontal="left" vertical="center"/>
    </xf>
    <xf numFmtId="0" fontId="2" fillId="2" borderId="20" xfId="4" applyFont="1" applyFill="1" applyBorder="1" applyAlignment="1" applyProtection="1">
      <alignment horizontal="left" vertical="center"/>
    </xf>
    <xf numFmtId="165" fontId="3" fillId="5" borderId="1" xfId="4" applyNumberFormat="1" applyFont="1" applyFill="1" applyBorder="1" applyAlignment="1" applyProtection="1">
      <alignment horizontal="right" vertical="center"/>
      <protection locked="0"/>
    </xf>
    <xf numFmtId="0" fontId="3" fillId="5" borderId="1" xfId="4" applyFont="1" applyFill="1" applyBorder="1" applyAlignment="1" applyProtection="1">
      <alignment horizontal="left" vertical="center"/>
      <protection locked="0"/>
    </xf>
    <xf numFmtId="0" fontId="2" fillId="2" borderId="22" xfId="4" applyFont="1" applyFill="1" applyBorder="1" applyAlignment="1" applyProtection="1">
      <alignment horizontal="left" vertical="center"/>
    </xf>
    <xf numFmtId="0" fontId="3" fillId="5" borderId="23" xfId="4" applyFont="1" applyFill="1" applyBorder="1" applyAlignment="1" applyProtection="1">
      <alignment horizontal="left" vertical="center"/>
      <protection locked="0"/>
    </xf>
    <xf numFmtId="0" fontId="2" fillId="2" borderId="24" xfId="4" applyFont="1" applyFill="1" applyBorder="1" applyAlignment="1" applyProtection="1">
      <alignment horizontal="left" vertical="center"/>
    </xf>
    <xf numFmtId="165" fontId="3" fillId="5" borderId="9" xfId="4" applyNumberFormat="1" applyFont="1" applyFill="1" applyBorder="1" applyAlignment="1" applyProtection="1">
      <alignment horizontal="right" vertical="center"/>
      <protection locked="0"/>
    </xf>
    <xf numFmtId="0" fontId="3" fillId="5" borderId="9" xfId="4" applyFont="1" applyFill="1" applyBorder="1" applyAlignment="1" applyProtection="1">
      <alignment horizontal="left" vertical="center"/>
      <protection locked="0"/>
    </xf>
    <xf numFmtId="0" fontId="3" fillId="5" borderId="25" xfId="4" applyFont="1" applyFill="1" applyBorder="1" applyAlignment="1" applyProtection="1">
      <alignment horizontal="left" vertical="center"/>
      <protection locked="0"/>
    </xf>
    <xf numFmtId="0" fontId="16" fillId="3" borderId="0" xfId="4" applyFont="1" applyFill="1" applyAlignment="1" applyProtection="1">
      <alignment vertical="center"/>
    </xf>
    <xf numFmtId="0" fontId="2" fillId="2" borderId="26" xfId="4" applyFont="1" applyFill="1" applyBorder="1" applyAlignment="1" applyProtection="1">
      <alignment horizontal="left" vertical="center"/>
    </xf>
    <xf numFmtId="0" fontId="3" fillId="2" borderId="10" xfId="4" applyFont="1" applyFill="1" applyBorder="1" applyAlignment="1" applyProtection="1">
      <alignment horizontal="right" vertical="center"/>
    </xf>
    <xf numFmtId="0" fontId="3" fillId="2" borderId="10" xfId="4" applyFont="1" applyFill="1" applyBorder="1" applyAlignment="1" applyProtection="1">
      <alignment horizontal="left" vertical="center"/>
    </xf>
    <xf numFmtId="0" fontId="2" fillId="2" borderId="27" xfId="4" applyFont="1" applyFill="1" applyBorder="1" applyAlignment="1" applyProtection="1">
      <alignment horizontal="left" vertical="center"/>
    </xf>
    <xf numFmtId="49" fontId="15" fillId="3" borderId="0" xfId="4" applyNumberFormat="1" applyFont="1" applyFill="1" applyAlignment="1" applyProtection="1">
      <alignment vertical="center"/>
    </xf>
    <xf numFmtId="0" fontId="2" fillId="2" borderId="28" xfId="4" applyFont="1" applyFill="1" applyBorder="1" applyAlignment="1" applyProtection="1">
      <alignment horizontal="left" vertical="center"/>
    </xf>
    <xf numFmtId="0" fontId="3" fillId="2" borderId="13" xfId="4" applyFont="1" applyFill="1" applyBorder="1" applyAlignment="1" applyProtection="1">
      <alignment horizontal="right" vertical="center"/>
    </xf>
    <xf numFmtId="0" fontId="3" fillId="2" borderId="14" xfId="4" applyFont="1" applyFill="1" applyBorder="1" applyAlignment="1" applyProtection="1">
      <alignment horizontal="left" vertical="center"/>
    </xf>
    <xf numFmtId="0" fontId="3" fillId="2" borderId="29" xfId="4" applyFont="1" applyFill="1" applyBorder="1" applyAlignment="1" applyProtection="1">
      <alignment horizontal="left" vertical="center"/>
    </xf>
    <xf numFmtId="0" fontId="15" fillId="3" borderId="0" xfId="4" quotePrefix="1" applyFont="1" applyFill="1" applyAlignment="1" applyProtection="1">
      <alignment vertical="center"/>
    </xf>
    <xf numFmtId="0" fontId="3" fillId="2" borderId="13" xfId="4" applyFont="1" applyFill="1" applyBorder="1" applyAlignment="1" applyProtection="1">
      <alignment horizontal="left" vertical="center"/>
    </xf>
    <xf numFmtId="0" fontId="15" fillId="3" borderId="0" xfId="4" applyFont="1" applyFill="1" applyAlignment="1" applyProtection="1">
      <alignment vertical="center"/>
    </xf>
    <xf numFmtId="0" fontId="2" fillId="5" borderId="22" xfId="4" applyFont="1" applyFill="1" applyBorder="1" applyAlignment="1" applyProtection="1">
      <alignment horizontal="left" vertical="center"/>
      <protection locked="0"/>
    </xf>
    <xf numFmtId="0" fontId="2" fillId="5" borderId="24" xfId="4" applyFont="1" applyFill="1" applyBorder="1" applyAlignment="1" applyProtection="1">
      <alignment horizontal="left" vertical="center"/>
      <protection locked="0"/>
    </xf>
    <xf numFmtId="0" fontId="3" fillId="2" borderId="21" xfId="4" applyFont="1" applyFill="1" applyBorder="1" applyAlignment="1" applyProtection="1">
      <alignment horizontal="left" vertical="center"/>
    </xf>
    <xf numFmtId="0" fontId="3" fillId="2" borderId="23" xfId="4" applyFont="1" applyFill="1" applyBorder="1" applyAlignment="1" applyProtection="1">
      <alignment horizontal="left" vertical="center"/>
    </xf>
    <xf numFmtId="0" fontId="2" fillId="2" borderId="32" xfId="4" applyFont="1" applyFill="1" applyBorder="1" applyAlignment="1" applyProtection="1">
      <alignment horizontal="left" vertical="center"/>
    </xf>
    <xf numFmtId="0" fontId="6" fillId="0" borderId="0" xfId="4" applyFont="1" applyAlignment="1" applyProtection="1">
      <alignment vertical="center"/>
    </xf>
    <xf numFmtId="0" fontId="2" fillId="2" borderId="0" xfId="4" applyFont="1" applyFill="1" applyBorder="1" applyAlignment="1" applyProtection="1">
      <alignment vertical="center"/>
    </xf>
    <xf numFmtId="4" fontId="2" fillId="2" borderId="0" xfId="4" applyNumberFormat="1" applyFont="1" applyFill="1" applyBorder="1" applyAlignment="1" applyProtection="1">
      <alignment vertical="center"/>
    </xf>
    <xf numFmtId="4" fontId="2" fillId="2" borderId="0" xfId="4" applyNumberFormat="1" applyFont="1" applyFill="1" applyBorder="1" applyAlignment="1" applyProtection="1">
      <alignment horizontal="right" vertical="center"/>
    </xf>
    <xf numFmtId="0" fontId="11" fillId="2" borderId="0" xfId="4" applyFont="1" applyFill="1" applyAlignment="1" applyProtection="1">
      <alignment vertical="center"/>
    </xf>
    <xf numFmtId="2" fontId="6" fillId="2" borderId="0" xfId="4" applyNumberFormat="1" applyFont="1" applyFill="1" applyAlignment="1" applyProtection="1">
      <alignment vertical="center"/>
    </xf>
    <xf numFmtId="0" fontId="8" fillId="2" borderId="0" xfId="4" applyFont="1" applyFill="1" applyAlignment="1" applyProtection="1">
      <alignment vertical="center"/>
    </xf>
    <xf numFmtId="0" fontId="4" fillId="2" borderId="0" xfId="4" applyFont="1" applyFill="1" applyBorder="1" applyAlignment="1" applyProtection="1">
      <alignment horizontal="left" vertical="center"/>
    </xf>
    <xf numFmtId="0" fontId="4" fillId="2" borderId="0" xfId="4" applyFont="1" applyFill="1" applyBorder="1" applyAlignment="1" applyProtection="1">
      <alignment horizontal="right" vertical="center"/>
    </xf>
    <xf numFmtId="0" fontId="4" fillId="2" borderId="0" xfId="4" applyFont="1" applyFill="1" applyBorder="1" applyAlignment="1" applyProtection="1">
      <alignment vertical="center"/>
    </xf>
    <xf numFmtId="0" fontId="4" fillId="2" borderId="0" xfId="4" applyFont="1" applyFill="1" applyAlignment="1" applyProtection="1">
      <alignment vertical="center"/>
    </xf>
    <xf numFmtId="0" fontId="8" fillId="0" borderId="0" xfId="4" applyFont="1" applyAlignment="1" applyProtection="1">
      <alignment vertical="center"/>
    </xf>
    <xf numFmtId="0" fontId="17" fillId="2" borderId="0" xfId="4" applyFont="1" applyFill="1" applyBorder="1" applyAlignment="1" applyProtection="1">
      <alignment vertical="center"/>
    </xf>
    <xf numFmtId="0" fontId="4" fillId="2" borderId="0" xfId="4" quotePrefix="1" applyFont="1" applyFill="1" applyAlignment="1" applyProtection="1">
      <alignment vertical="center"/>
    </xf>
    <xf numFmtId="0" fontId="7" fillId="2" borderId="10" xfId="4" applyFont="1" applyFill="1" applyBorder="1" applyAlignment="1" applyProtection="1">
      <alignment horizontal="center" vertical="center"/>
    </xf>
    <xf numFmtId="0" fontId="2" fillId="2" borderId="10" xfId="4" applyFont="1" applyFill="1" applyBorder="1" applyAlignment="1" applyProtection="1">
      <alignment vertical="center"/>
    </xf>
    <xf numFmtId="14" fontId="2" fillId="2" borderId="10" xfId="4" applyNumberFormat="1" applyFont="1" applyFill="1" applyBorder="1" applyAlignment="1" applyProtection="1">
      <alignment vertical="center"/>
    </xf>
    <xf numFmtId="0" fontId="11" fillId="2" borderId="0" xfId="4" applyFont="1" applyFill="1" applyBorder="1" applyAlignment="1" applyProtection="1">
      <alignment vertical="center"/>
    </xf>
    <xf numFmtId="0" fontId="7" fillId="2" borderId="0" xfId="4" applyFont="1" applyFill="1" applyBorder="1" applyAlignment="1" applyProtection="1">
      <alignment horizontal="center" vertical="center"/>
    </xf>
    <xf numFmtId="14" fontId="2" fillId="2" borderId="0" xfId="4" applyNumberFormat="1" applyFont="1" applyFill="1" applyBorder="1" applyAlignment="1" applyProtection="1">
      <alignment vertical="center"/>
    </xf>
    <xf numFmtId="0" fontId="24" fillId="2" borderId="0" xfId="4" applyFont="1" applyFill="1" applyAlignment="1" applyProtection="1">
      <alignment horizontal="left" vertical="center"/>
    </xf>
    <xf numFmtId="14" fontId="2" fillId="2" borderId="0" xfId="4" applyNumberFormat="1" applyFont="1" applyFill="1" applyAlignment="1" applyProtection="1">
      <alignment vertical="center"/>
    </xf>
    <xf numFmtId="0" fontId="2" fillId="2" borderId="8" xfId="4" applyFont="1" applyFill="1" applyBorder="1" applyAlignment="1" applyProtection="1">
      <alignment vertical="center"/>
    </xf>
    <xf numFmtId="0" fontId="2" fillId="0" borderId="12" xfId="4" applyFont="1" applyBorder="1" applyAlignment="1" applyProtection="1">
      <alignment vertical="center"/>
    </xf>
    <xf numFmtId="0" fontId="2" fillId="2" borderId="13" xfId="4" applyFont="1" applyFill="1" applyBorder="1" applyAlignment="1" applyProtection="1">
      <alignment vertical="center"/>
    </xf>
    <xf numFmtId="14" fontId="2" fillId="2" borderId="13" xfId="4" applyNumberFormat="1" applyFont="1" applyFill="1" applyBorder="1" applyAlignment="1" applyProtection="1">
      <alignment vertical="center"/>
    </xf>
    <xf numFmtId="0" fontId="2" fillId="5" borderId="8" xfId="4" applyFont="1" applyFill="1" applyBorder="1" applyAlignment="1" applyProtection="1">
      <alignment vertical="center"/>
    </xf>
    <xf numFmtId="0" fontId="7" fillId="0" borderId="0" xfId="4" applyFont="1" applyAlignment="1" applyProtection="1">
      <alignment horizontal="center" vertical="center"/>
    </xf>
    <xf numFmtId="0" fontId="2" fillId="0" borderId="0" xfId="4" applyFont="1" applyAlignment="1" applyProtection="1">
      <alignment vertical="center"/>
    </xf>
    <xf numFmtId="168" fontId="19" fillId="8" borderId="31" xfId="1" applyNumberFormat="1" applyFont="1" applyFill="1" applyBorder="1" applyAlignment="1" applyProtection="1">
      <alignment horizontal="right" vertical="center"/>
    </xf>
    <xf numFmtId="0" fontId="31" fillId="5" borderId="21" xfId="4" applyFont="1" applyFill="1" applyBorder="1" applyAlignment="1" applyProtection="1">
      <alignment horizontal="left" vertical="center"/>
      <protection locked="0"/>
    </xf>
    <xf numFmtId="0" fontId="2" fillId="5" borderId="12" xfId="4" applyFont="1" applyFill="1" applyBorder="1" applyAlignment="1" applyProtection="1">
      <alignment horizontal="left" vertical="center"/>
      <protection locked="0"/>
    </xf>
    <xf numFmtId="0" fontId="2" fillId="5" borderId="13" xfId="4" applyFont="1" applyFill="1" applyBorder="1" applyAlignment="1" applyProtection="1">
      <alignment horizontal="left" vertical="center"/>
      <protection locked="0"/>
    </xf>
    <xf numFmtId="0" fontId="2" fillId="5" borderId="14" xfId="4" applyFont="1" applyFill="1" applyBorder="1" applyAlignment="1" applyProtection="1">
      <alignment horizontal="left" vertical="center"/>
      <protection locked="0"/>
    </xf>
    <xf numFmtId="0" fontId="4" fillId="2" borderId="2" xfId="0" applyFont="1" applyFill="1" applyBorder="1" applyAlignment="1" applyProtection="1">
      <alignment horizontal="left" vertical="center"/>
    </xf>
    <xf numFmtId="0" fontId="4" fillId="2" borderId="3" xfId="0" applyFont="1" applyFill="1" applyBorder="1" applyAlignment="1" applyProtection="1">
      <alignment horizontal="left" vertical="center"/>
    </xf>
    <xf numFmtId="10" fontId="3" fillId="6" borderId="8" xfId="5" applyNumberFormat="1" applyFont="1" applyFill="1" applyBorder="1" applyAlignment="1" applyProtection="1">
      <alignment horizontal="left" vertical="center"/>
      <protection locked="0"/>
    </xf>
    <xf numFmtId="0" fontId="2" fillId="2" borderId="24" xfId="0" applyFont="1" applyFill="1" applyBorder="1" applyAlignment="1" applyProtection="1">
      <alignment horizontal="left" vertical="center"/>
    </xf>
    <xf numFmtId="0" fontId="3" fillId="2" borderId="9" xfId="0" applyFont="1" applyFill="1" applyBorder="1" applyAlignment="1" applyProtection="1">
      <alignment horizontal="left" vertical="center"/>
    </xf>
    <xf numFmtId="44" fontId="3" fillId="6" borderId="9" xfId="1" applyFont="1" applyFill="1" applyBorder="1" applyAlignment="1" applyProtection="1">
      <alignment horizontal="right" vertical="center"/>
      <protection locked="0"/>
    </xf>
    <xf numFmtId="0" fontId="2" fillId="2" borderId="26" xfId="0" applyFont="1" applyFill="1" applyBorder="1" applyAlignment="1" applyProtection="1">
      <alignment horizontal="left" vertical="center"/>
    </xf>
    <xf numFmtId="0" fontId="2" fillId="2" borderId="27" xfId="0" applyFont="1" applyFill="1" applyBorder="1" applyAlignment="1" applyProtection="1">
      <alignment horizontal="left" vertical="center"/>
    </xf>
    <xf numFmtId="169" fontId="3" fillId="6" borderId="8" xfId="2" applyNumberFormat="1" applyFont="1" applyFill="1" applyBorder="1" applyAlignment="1" applyProtection="1">
      <alignment horizontal="right" vertical="center"/>
      <protection locked="0"/>
    </xf>
    <xf numFmtId="0" fontId="32" fillId="2" borderId="29" xfId="0" applyFont="1" applyFill="1" applyBorder="1" applyAlignment="1" applyProtection="1">
      <alignment horizontal="left" vertical="center"/>
    </xf>
    <xf numFmtId="166" fontId="19" fillId="8" borderId="34" xfId="1" applyNumberFormat="1" applyFont="1" applyFill="1" applyBorder="1" applyAlignment="1" applyProtection="1">
      <alignment horizontal="right" vertical="center"/>
    </xf>
    <xf numFmtId="0" fontId="2" fillId="5" borderId="22" xfId="0" applyFont="1" applyFill="1" applyBorder="1" applyAlignment="1" applyProtection="1">
      <alignment horizontal="left" vertical="center"/>
    </xf>
    <xf numFmtId="44" fontId="3" fillId="5" borderId="35" xfId="1" applyFont="1" applyFill="1" applyBorder="1" applyAlignment="1" applyProtection="1">
      <alignment horizontal="right" vertical="center"/>
      <protection locked="0"/>
    </xf>
    <xf numFmtId="170" fontId="19" fillId="8" borderId="34" xfId="1" applyNumberFormat="1" applyFont="1" applyFill="1" applyBorder="1" applyAlignment="1" applyProtection="1">
      <alignment horizontal="right" vertical="center"/>
    </xf>
    <xf numFmtId="4" fontId="32" fillId="6" borderId="9" xfId="2" applyNumberFormat="1" applyFont="1" applyFill="1" applyBorder="1" applyAlignment="1" applyProtection="1">
      <alignment horizontal="center" vertical="center"/>
      <protection locked="0"/>
    </xf>
    <xf numFmtId="165" fontId="3" fillId="7" borderId="1" xfId="0" quotePrefix="1" applyNumberFormat="1" applyFont="1" applyFill="1" applyBorder="1" applyAlignment="1" applyProtection="1">
      <alignment horizontal="left" vertical="center"/>
    </xf>
    <xf numFmtId="0" fontId="2" fillId="2" borderId="30" xfId="0" applyFont="1" applyFill="1" applyBorder="1" applyAlignment="1" applyProtection="1">
      <alignment horizontal="left" vertical="center"/>
    </xf>
    <xf numFmtId="0" fontId="3" fillId="2" borderId="15" xfId="0" applyFont="1" applyFill="1" applyBorder="1" applyAlignment="1" applyProtection="1">
      <alignment horizontal="right" vertical="center"/>
    </xf>
    <xf numFmtId="44" fontId="22" fillId="7" borderId="37" xfId="1" applyFont="1" applyFill="1" applyBorder="1" applyAlignment="1" applyProtection="1">
      <alignment horizontal="right" vertical="center"/>
    </xf>
    <xf numFmtId="0" fontId="3" fillId="2" borderId="36" xfId="0" applyFont="1" applyFill="1" applyBorder="1" applyAlignment="1" applyProtection="1">
      <alignment horizontal="left" vertical="center"/>
    </xf>
    <xf numFmtId="10" fontId="3" fillId="5" borderId="33" xfId="2" applyNumberFormat="1" applyFont="1" applyFill="1" applyBorder="1" applyAlignment="1" applyProtection="1">
      <alignment horizontal="right" vertical="center"/>
      <protection locked="0"/>
    </xf>
    <xf numFmtId="0" fontId="33" fillId="2" borderId="38" xfId="0" applyFont="1" applyFill="1" applyBorder="1" applyAlignment="1" applyProtection="1">
      <alignment horizontal="right" vertical="center"/>
    </xf>
    <xf numFmtId="16" fontId="15" fillId="3" borderId="0" xfId="0" quotePrefix="1" applyNumberFormat="1" applyFont="1" applyFill="1" applyAlignment="1" applyProtection="1">
      <alignment vertical="center"/>
    </xf>
    <xf numFmtId="167" fontId="3" fillId="7" borderId="8" xfId="5" applyNumberFormat="1" applyFont="1" applyFill="1" applyBorder="1" applyAlignment="1" applyProtection="1">
      <alignment horizontal="center" vertical="center"/>
    </xf>
    <xf numFmtId="43" fontId="19" fillId="2" borderId="34" xfId="3" applyFont="1" applyFill="1" applyBorder="1" applyAlignment="1" applyProtection="1">
      <alignment horizontal="center" vertical="center"/>
    </xf>
    <xf numFmtId="0" fontId="10" fillId="8" borderId="0" xfId="0" applyFont="1" applyFill="1" applyAlignment="1" applyProtection="1">
      <alignment horizontal="center" vertical="center"/>
    </xf>
    <xf numFmtId="0" fontId="8" fillId="8" borderId="0" xfId="4" applyFont="1" applyFill="1" applyAlignment="1" applyProtection="1">
      <alignment vertical="center"/>
    </xf>
    <xf numFmtId="0" fontId="4" fillId="8" borderId="0" xfId="0" applyFont="1" applyFill="1" applyBorder="1" applyAlignment="1" applyProtection="1">
      <alignment horizontal="right" vertical="center"/>
    </xf>
    <xf numFmtId="0" fontId="4" fillId="8" borderId="0" xfId="0" applyFont="1" applyFill="1" applyBorder="1" applyAlignment="1" applyProtection="1">
      <alignment horizontal="left" vertical="center"/>
    </xf>
    <xf numFmtId="0" fontId="4" fillId="8" borderId="0" xfId="0" applyFont="1" applyFill="1" applyBorder="1" applyAlignment="1" applyProtection="1">
      <alignment vertical="center"/>
    </xf>
    <xf numFmtId="0" fontId="4" fillId="8" borderId="0" xfId="0" applyFont="1" applyFill="1" applyAlignment="1" applyProtection="1">
      <alignment vertical="center"/>
    </xf>
    <xf numFmtId="0" fontId="17" fillId="8" borderId="0" xfId="0" applyFont="1" applyFill="1" applyBorder="1" applyAlignment="1" applyProtection="1">
      <alignment vertical="center"/>
    </xf>
    <xf numFmtId="0" fontId="3" fillId="5" borderId="25" xfId="4" applyFont="1" applyFill="1" applyBorder="1" applyAlignment="1" applyProtection="1">
      <alignment horizontal="left" vertical="center"/>
    </xf>
    <xf numFmtId="171" fontId="2" fillId="5" borderId="5" xfId="1" applyNumberFormat="1" applyFont="1" applyFill="1" applyBorder="1" applyAlignment="1" applyProtection="1">
      <alignment horizontal="right" vertical="center"/>
      <protection locked="0"/>
    </xf>
    <xf numFmtId="165" fontId="3" fillId="2" borderId="8" xfId="0" quotePrefix="1" applyNumberFormat="1" applyFont="1" applyFill="1" applyBorder="1" applyAlignment="1" applyProtection="1">
      <alignment horizontal="left" vertical="center"/>
    </xf>
    <xf numFmtId="44" fontId="3" fillId="6" borderId="8" xfId="1" applyFont="1" applyFill="1" applyBorder="1" applyAlignment="1" applyProtection="1">
      <alignment horizontal="right" vertical="center"/>
      <protection locked="0"/>
    </xf>
    <xf numFmtId="44" fontId="22" fillId="7" borderId="8" xfId="1" applyFont="1" applyFill="1" applyBorder="1" applyAlignment="1" applyProtection="1">
      <alignment horizontal="right" vertical="center"/>
    </xf>
    <xf numFmtId="44" fontId="22" fillId="8" borderId="8" xfId="1" applyFont="1" applyFill="1" applyBorder="1" applyAlignment="1" applyProtection="1">
      <alignment horizontal="right" vertical="center"/>
    </xf>
    <xf numFmtId="0" fontId="3" fillId="2" borderId="8" xfId="0" applyFont="1" applyFill="1" applyBorder="1" applyAlignment="1" applyProtection="1">
      <alignment horizontal="right" vertical="center"/>
    </xf>
    <xf numFmtId="44" fontId="3" fillId="2" borderId="8" xfId="1" applyFont="1" applyFill="1" applyBorder="1" applyAlignment="1" applyProtection="1">
      <alignment horizontal="right" vertical="center"/>
    </xf>
    <xf numFmtId="0" fontId="9" fillId="4" borderId="39" xfId="0" applyFont="1" applyFill="1" applyBorder="1" applyAlignment="1" applyProtection="1">
      <alignment horizontal="left" vertical="center"/>
    </xf>
    <xf numFmtId="0" fontId="13" fillId="5" borderId="22" xfId="0" applyFont="1" applyFill="1" applyBorder="1" applyAlignment="1" applyProtection="1">
      <alignment horizontal="left" vertical="center"/>
      <protection locked="0"/>
    </xf>
    <xf numFmtId="44" fontId="22" fillId="8" borderId="23" xfId="1" applyFont="1" applyFill="1" applyBorder="1" applyAlignment="1" applyProtection="1">
      <alignment horizontal="right" vertical="center"/>
    </xf>
    <xf numFmtId="0" fontId="2" fillId="2" borderId="22" xfId="0" applyFont="1" applyFill="1" applyBorder="1" applyAlignment="1" applyProtection="1">
      <alignment horizontal="left" vertical="center" wrapText="1" indent="1"/>
    </xf>
    <xf numFmtId="0" fontId="30" fillId="2" borderId="22" xfId="0" applyFont="1" applyFill="1" applyBorder="1" applyAlignment="1" applyProtection="1">
      <alignment horizontal="left" vertical="center" indent="1"/>
    </xf>
    <xf numFmtId="0" fontId="3" fillId="5" borderId="22" xfId="0" applyFont="1" applyFill="1" applyBorder="1" applyAlignment="1" applyProtection="1">
      <alignment horizontal="left" vertical="center"/>
      <protection locked="0"/>
    </xf>
    <xf numFmtId="0" fontId="2" fillId="2" borderId="23" xfId="0" applyFont="1" applyFill="1" applyBorder="1" applyAlignment="1" applyProtection="1">
      <alignment horizontal="left" vertical="center"/>
    </xf>
    <xf numFmtId="0" fontId="32" fillId="2" borderId="23" xfId="0" applyFont="1" applyFill="1" applyBorder="1" applyAlignment="1" applyProtection="1">
      <alignment horizontal="left" vertical="center"/>
    </xf>
    <xf numFmtId="0" fontId="18" fillId="2" borderId="40" xfId="0" applyFont="1" applyFill="1" applyBorder="1" applyAlignment="1" applyProtection="1">
      <alignment horizontal="left" vertical="center"/>
    </xf>
    <xf numFmtId="0" fontId="3" fillId="2" borderId="33" xfId="0" applyFont="1" applyFill="1" applyBorder="1" applyAlignment="1" applyProtection="1">
      <alignment horizontal="right" vertical="center"/>
    </xf>
    <xf numFmtId="0" fontId="3" fillId="2" borderId="33" xfId="0" applyFont="1" applyFill="1" applyBorder="1" applyAlignment="1" applyProtection="1">
      <alignment horizontal="left" vertical="center"/>
    </xf>
    <xf numFmtId="9" fontId="3" fillId="2" borderId="33" xfId="2" applyFont="1" applyFill="1" applyBorder="1" applyAlignment="1" applyProtection="1">
      <alignment horizontal="right" vertical="center"/>
    </xf>
    <xf numFmtId="44" fontId="22" fillId="7" borderId="33" xfId="1" applyFont="1" applyFill="1" applyBorder="1" applyAlignment="1" applyProtection="1">
      <alignment horizontal="right" vertical="center"/>
    </xf>
    <xf numFmtId="166" fontId="19" fillId="8" borderId="41" xfId="1" applyNumberFormat="1" applyFont="1" applyFill="1" applyBorder="1" applyAlignment="1" applyProtection="1">
      <alignment horizontal="right" vertical="center"/>
    </xf>
    <xf numFmtId="169" fontId="3" fillId="6" borderId="33" xfId="2" applyNumberFormat="1" applyFont="1" applyFill="1" applyBorder="1" applyAlignment="1" applyProtection="1">
      <alignment horizontal="right" vertical="center"/>
      <protection locked="0"/>
    </xf>
    <xf numFmtId="172" fontId="3" fillId="6" borderId="8" xfId="5" applyNumberFormat="1" applyFont="1" applyFill="1" applyBorder="1" applyAlignment="1" applyProtection="1">
      <alignment horizontal="left" vertical="center"/>
      <protection locked="0"/>
    </xf>
    <xf numFmtId="172" fontId="3" fillId="6" borderId="9" xfId="5" applyNumberFormat="1" applyFont="1" applyFill="1" applyBorder="1" applyAlignment="1" applyProtection="1">
      <alignment horizontal="right" vertical="center"/>
      <protection locked="0"/>
    </xf>
    <xf numFmtId="0" fontId="3" fillId="6" borderId="1" xfId="0" applyFont="1" applyFill="1" applyBorder="1" applyAlignment="1" applyProtection="1">
      <alignment horizontal="left" vertical="center"/>
      <protection locked="0"/>
    </xf>
    <xf numFmtId="0" fontId="3" fillId="6" borderId="9" xfId="0" applyFont="1" applyFill="1" applyBorder="1" applyAlignment="1" applyProtection="1">
      <alignment horizontal="left" vertical="center"/>
      <protection locked="0"/>
    </xf>
    <xf numFmtId="0" fontId="21" fillId="2" borderId="0" xfId="4" applyFont="1" applyFill="1" applyAlignment="1" applyProtection="1">
      <alignment horizontal="left" vertical="top" wrapText="1"/>
    </xf>
    <xf numFmtId="0" fontId="21" fillId="2" borderId="0" xfId="4" applyFont="1" applyFill="1" applyAlignment="1" applyProtection="1">
      <alignment horizontal="left" vertical="top"/>
    </xf>
    <xf numFmtId="0" fontId="21" fillId="2" borderId="5" xfId="4" applyFont="1" applyFill="1" applyBorder="1" applyAlignment="1" applyProtection="1">
      <alignment horizontal="left" vertical="top"/>
    </xf>
    <xf numFmtId="0" fontId="18" fillId="5" borderId="12" xfId="4" applyFont="1" applyFill="1" applyBorder="1" applyAlignment="1" applyProtection="1">
      <alignment horizontal="left" vertical="center"/>
      <protection locked="0"/>
    </xf>
    <xf numFmtId="0" fontId="18" fillId="5" borderId="13" xfId="4" applyFont="1" applyFill="1" applyBorder="1" applyAlignment="1" applyProtection="1">
      <alignment horizontal="left" vertical="center"/>
      <protection locked="0"/>
    </xf>
    <xf numFmtId="0" fontId="18" fillId="5" borderId="14" xfId="4" applyFont="1" applyFill="1" applyBorder="1" applyAlignment="1" applyProtection="1">
      <alignment horizontal="left" vertical="center"/>
      <protection locked="0"/>
    </xf>
    <xf numFmtId="0" fontId="2" fillId="5" borderId="12" xfId="4" applyFont="1" applyFill="1" applyBorder="1" applyAlignment="1" applyProtection="1">
      <alignment horizontal="left" vertical="center"/>
      <protection locked="0"/>
    </xf>
    <xf numFmtId="0" fontId="2" fillId="5" borderId="13" xfId="4" applyFont="1" applyFill="1" applyBorder="1" applyAlignment="1" applyProtection="1">
      <alignment horizontal="left" vertical="center"/>
      <protection locked="0"/>
    </xf>
    <xf numFmtId="0" fontId="2" fillId="5" borderId="14" xfId="4" applyFont="1" applyFill="1" applyBorder="1" applyAlignment="1" applyProtection="1">
      <alignment horizontal="left" vertical="center"/>
      <protection locked="0"/>
    </xf>
    <xf numFmtId="0" fontId="3" fillId="5" borderId="12" xfId="4" applyFont="1" applyFill="1" applyBorder="1" applyAlignment="1" applyProtection="1">
      <alignment horizontal="left" vertical="center" wrapText="1"/>
      <protection locked="0"/>
    </xf>
    <xf numFmtId="0" fontId="3" fillId="5" borderId="13" xfId="4" applyFont="1" applyFill="1" applyBorder="1" applyAlignment="1" applyProtection="1">
      <alignment horizontal="left" vertical="center" wrapText="1"/>
      <protection locked="0"/>
    </xf>
    <xf numFmtId="0" fontId="3" fillId="5" borderId="14" xfId="4" applyFont="1" applyFill="1" applyBorder="1" applyAlignment="1" applyProtection="1">
      <alignment horizontal="left" vertical="center" wrapText="1"/>
      <protection locked="0"/>
    </xf>
    <xf numFmtId="0" fontId="21" fillId="2" borderId="0" xfId="0" applyFont="1" applyFill="1" applyAlignment="1" applyProtection="1">
      <alignment horizontal="left" vertical="top" wrapText="1"/>
    </xf>
    <xf numFmtId="0" fontId="21" fillId="2" borderId="0" xfId="0" applyFont="1" applyFill="1" applyAlignment="1" applyProtection="1">
      <alignment horizontal="left" vertical="top"/>
    </xf>
    <xf numFmtId="0" fontId="21" fillId="2" borderId="0" xfId="0" applyFont="1" applyFill="1" applyBorder="1" applyAlignment="1" applyProtection="1">
      <alignment horizontal="left" vertical="top"/>
    </xf>
    <xf numFmtId="0" fontId="26" fillId="2" borderId="0" xfId="0" applyFont="1" applyFill="1" applyBorder="1" applyAlignment="1" applyProtection="1">
      <alignment horizontal="right" vertical="center"/>
    </xf>
    <xf numFmtId="0" fontId="26" fillId="2" borderId="10" xfId="0" applyFont="1" applyFill="1" applyBorder="1" applyAlignment="1" applyProtection="1">
      <alignment horizontal="right" vertical="center"/>
    </xf>
    <xf numFmtId="0" fontId="18" fillId="5" borderId="13" xfId="0" applyFont="1" applyFill="1" applyBorder="1" applyAlignment="1" applyProtection="1">
      <alignment horizontal="left" vertical="center"/>
      <protection locked="0"/>
    </xf>
    <xf numFmtId="0" fontId="18" fillId="5" borderId="14" xfId="0" applyFont="1" applyFill="1" applyBorder="1" applyAlignment="1" applyProtection="1">
      <alignment horizontal="left" vertical="center"/>
      <protection locked="0"/>
    </xf>
    <xf numFmtId="0" fontId="2" fillId="5" borderId="14" xfId="0" applyFont="1" applyFill="1" applyBorder="1" applyAlignment="1" applyProtection="1">
      <alignment horizontal="left" vertical="center"/>
      <protection locked="0"/>
    </xf>
    <xf numFmtId="0" fontId="2" fillId="5" borderId="8" xfId="0" applyFont="1" applyFill="1" applyBorder="1" applyAlignment="1" applyProtection="1">
      <alignment horizontal="left" vertical="center"/>
      <protection locked="0"/>
    </xf>
    <xf numFmtId="0" fontId="3" fillId="5" borderId="12" xfId="0" applyFont="1" applyFill="1" applyBorder="1" applyAlignment="1" applyProtection="1">
      <alignment horizontal="left" vertical="center" wrapText="1"/>
      <protection locked="0"/>
    </xf>
    <xf numFmtId="0" fontId="3" fillId="5" borderId="13" xfId="0" applyFont="1" applyFill="1" applyBorder="1" applyAlignment="1" applyProtection="1">
      <alignment horizontal="left" vertical="center" wrapText="1"/>
      <protection locked="0"/>
    </xf>
    <xf numFmtId="0" fontId="3" fillId="5" borderId="14" xfId="0" applyFont="1" applyFill="1" applyBorder="1" applyAlignment="1" applyProtection="1">
      <alignment horizontal="left" vertical="center" wrapText="1"/>
      <protection locked="0"/>
    </xf>
  </cellXfs>
  <cellStyles count="6">
    <cellStyle name="Euro" xfId="1" xr:uid="{00000000-0005-0000-0000-000000000000}"/>
    <cellStyle name="Komma" xfId="3" builtinId="3"/>
    <cellStyle name="Komma 2" xfId="5" xr:uid="{00000000-0005-0000-0000-000002000000}"/>
    <cellStyle name="Prozent" xfId="2" builtinId="5"/>
    <cellStyle name="Standard" xfId="0" builtinId="0"/>
    <cellStyle name="Standard 2" xfId="4" xr:uid="{00000000-0005-0000-0000-000005000000}"/>
  </cellStyles>
  <dxfs count="98"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1143000</xdr:colOff>
      <xdr:row>30</xdr:row>
      <xdr:rowOff>0</xdr:rowOff>
    </xdr:from>
    <xdr:to>
      <xdr:col>1</xdr:col>
      <xdr:colOff>1343025</xdr:colOff>
      <xdr:row>31</xdr:row>
      <xdr:rowOff>19050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285875" y="5772150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FFFFFF"/>
              </a:solidFill>
              <a:latin typeface="DB Office"/>
            </a:rPr>
            <a:t>4)</a:t>
          </a:r>
          <a:endParaRPr lang="de-DE"/>
        </a:p>
      </xdr:txBody>
    </xdr:sp>
    <xdr:clientData/>
  </xdr:twoCellAnchor>
  <xdr:twoCellAnchor>
    <xdr:from>
      <xdr:col>7</xdr:col>
      <xdr:colOff>9525</xdr:colOff>
      <xdr:row>1</xdr:row>
      <xdr:rowOff>47625</xdr:rowOff>
    </xdr:from>
    <xdr:to>
      <xdr:col>7</xdr:col>
      <xdr:colOff>1438275</xdr:colOff>
      <xdr:row>14</xdr:row>
      <xdr:rowOff>7937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8229600" y="104775"/>
          <a:ext cx="1428750" cy="26273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1" i="0" u="sng" strike="noStrike" baseline="0">
              <a:solidFill>
                <a:srgbClr val="FF0000"/>
              </a:solidFill>
              <a:latin typeface="DB Office"/>
            </a:rPr>
            <a:t>Eingabehilfe</a:t>
          </a: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(wird nicht mit ausgedruckt!)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in den Formeln beziehen sich auf die jeweiligen Werte in der Spalte "Gesamtpreis".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mit Klammern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 ) beziehen sich auf die jeweiligen Werte in der Spalte "Einheitspreis".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/>
            <a:t>Bei</a:t>
          </a:r>
          <a:r>
            <a:rPr lang="de-DE" baseline="0"/>
            <a:t> ATWS wird die </a:t>
          </a:r>
          <a:r>
            <a:rPr lang="de-DE"/>
            <a:t>rechnerische Anzahl (800m Standartlänge) der Bediener nach der Aufbaulänge angegeben.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" name="Text Box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1581150</xdr:colOff>
      <xdr:row>67</xdr:row>
      <xdr:rowOff>47625</xdr:rowOff>
    </xdr:from>
    <xdr:to>
      <xdr:col>6</xdr:col>
      <xdr:colOff>533400</xdr:colOff>
      <xdr:row>70</xdr:row>
      <xdr:rowOff>104775</xdr:rowOff>
    </xdr:to>
    <xdr:sp macro="" textlink="">
      <xdr:nvSpPr>
        <xdr:cNvPr id="5" name="Text Box 3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724025" y="12039600"/>
          <a:ext cx="50482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rtl="0"/>
          <a:r>
            <a:rPr lang="de-DE" sz="1100" b="0" i="0" baseline="0">
              <a:effectLst/>
              <a:latin typeface="DB Office" panose="020B0604020202020204" pitchFamily="34" charset="0"/>
              <a:ea typeface="+mn-ea"/>
              <a:cs typeface="+mn-cs"/>
            </a:rPr>
            <a:t>Angaben zur Preisermittlung (Gerät)</a:t>
          </a:r>
        </a:p>
        <a:p>
          <a:pPr rtl="0"/>
          <a:r>
            <a:rPr lang="de-DE" sz="1000" b="0" i="0" baseline="0">
              <a:effectLst/>
              <a:latin typeface="+mn-lt"/>
              <a:ea typeface="+mn-ea"/>
              <a:cs typeface="+mn-cs"/>
            </a:rPr>
            <a:t>Fachautor: FS.EI-N | Marc Sichter| Tel.: 933-3344</a:t>
          </a:r>
          <a:endParaRPr lang="de-DE" sz="1000">
            <a:effectLst/>
          </a:endParaRPr>
        </a:p>
      </xdr:txBody>
    </xdr:sp>
    <xdr:clientData/>
  </xdr:twoCellAnchor>
  <xdr:twoCellAnchor>
    <xdr:from>
      <xdr:col>0</xdr:col>
      <xdr:colOff>77932</xdr:colOff>
      <xdr:row>67</xdr:row>
      <xdr:rowOff>34636</xdr:rowOff>
    </xdr:from>
    <xdr:to>
      <xdr:col>1</xdr:col>
      <xdr:colOff>801832</xdr:colOff>
      <xdr:row>68</xdr:row>
      <xdr:rowOff>72736</xdr:rowOff>
    </xdr:to>
    <xdr:sp macro="" textlink="">
      <xdr:nvSpPr>
        <xdr:cNvPr id="6" name="Text Box 3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77932" y="12148704"/>
          <a:ext cx="914400" cy="2026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de-DE">
            <a:latin typeface="DB Office" panose="020B0604020202020204" pitchFamily="34" charset="0"/>
          </a:endParaRPr>
        </a:p>
      </xdr:txBody>
    </xdr:sp>
    <xdr:clientData/>
  </xdr:twoCellAnchor>
  <xdr:twoCellAnchor>
    <xdr:from>
      <xdr:col>6</xdr:col>
      <xdr:colOff>514351</xdr:colOff>
      <xdr:row>68</xdr:row>
      <xdr:rowOff>0</xdr:rowOff>
    </xdr:from>
    <xdr:to>
      <xdr:col>7</xdr:col>
      <xdr:colOff>1</xdr:colOff>
      <xdr:row>70</xdr:row>
      <xdr:rowOff>95250</xdr:rowOff>
    </xdr:to>
    <xdr:sp macro="" textlink="">
      <xdr:nvSpPr>
        <xdr:cNvPr id="7" name="Text Box 38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6753226" y="12049125"/>
          <a:ext cx="14668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1/3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01.01.2017</a:t>
          </a:r>
        </a:p>
      </xdr:txBody>
    </xdr:sp>
    <xdr:clientData/>
  </xdr:twoCellAnchor>
  <xdr:twoCellAnchor>
    <xdr:from>
      <xdr:col>0</xdr:col>
      <xdr:colOff>147205</xdr:colOff>
      <xdr:row>67</xdr:row>
      <xdr:rowOff>43296</xdr:rowOff>
    </xdr:from>
    <xdr:to>
      <xdr:col>1</xdr:col>
      <xdr:colOff>823480</xdr:colOff>
      <xdr:row>68</xdr:row>
      <xdr:rowOff>75623</xdr:rowOff>
    </xdr:to>
    <xdr:sp macro="" textlink="">
      <xdr:nvSpPr>
        <xdr:cNvPr id="8" name="Text Box 3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47205" y="12157364"/>
          <a:ext cx="866775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208.1414V70</a:t>
          </a:r>
          <a:endParaRPr lang="de-DE" sz="1100">
            <a:latin typeface="DB Office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1581150</xdr:colOff>
      <xdr:row>57</xdr:row>
      <xdr:rowOff>47625</xdr:rowOff>
    </xdr:from>
    <xdr:to>
      <xdr:col>6</xdr:col>
      <xdr:colOff>533400</xdr:colOff>
      <xdr:row>60</xdr:row>
      <xdr:rowOff>104775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1724025" y="9105900"/>
          <a:ext cx="39243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Angaben zur Preisermittlung (Personal)</a:t>
          </a:r>
        </a:p>
        <a:p>
          <a:pPr algn="l" rtl="0">
            <a:defRPr sz="1000"/>
          </a:pPr>
          <a:r>
            <a:rPr lang="de-DE" sz="1000">
              <a:effectLst/>
              <a:latin typeface="+mn-lt"/>
              <a:ea typeface="+mn-ea"/>
              <a:cs typeface="+mn-cs"/>
            </a:rPr>
            <a:t>Fachautor: FS.EI-N | Marc</a:t>
          </a:r>
          <a:r>
            <a:rPr lang="de-DE" sz="1000" baseline="0">
              <a:effectLst/>
              <a:latin typeface="+mn-lt"/>
              <a:ea typeface="+mn-ea"/>
              <a:cs typeface="+mn-cs"/>
            </a:rPr>
            <a:t> Sichter</a:t>
          </a:r>
          <a:r>
            <a:rPr lang="de-DE" sz="1000">
              <a:effectLst/>
              <a:latin typeface="+mn-lt"/>
              <a:ea typeface="+mn-ea"/>
              <a:cs typeface="+mn-cs"/>
            </a:rPr>
            <a:t>| Tel.: 933-3344</a:t>
          </a:r>
          <a:endParaRPr lang="de-DE" sz="1000" b="0" i="0" u="none" strike="noStrike" baseline="0">
            <a:solidFill>
              <a:srgbClr val="000000"/>
            </a:solidFill>
            <a:latin typeface="DB Office" panose="020B0604020202020204" pitchFamily="34" charset="0"/>
            <a:cs typeface="Arial"/>
          </a:endParaRPr>
        </a:p>
      </xdr:txBody>
    </xdr:sp>
    <xdr:clientData/>
  </xdr:twoCellAnchor>
  <xdr:twoCellAnchor>
    <xdr:from>
      <xdr:col>0</xdr:col>
      <xdr:colOff>114300</xdr:colOff>
      <xdr:row>57</xdr:row>
      <xdr:rowOff>57150</xdr:rowOff>
    </xdr:from>
    <xdr:to>
      <xdr:col>1</xdr:col>
      <xdr:colOff>838200</xdr:colOff>
      <xdr:row>58</xdr:row>
      <xdr:rowOff>95250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114300" y="9115425"/>
          <a:ext cx="866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</a:p>
      </xdr:txBody>
    </xdr:sp>
    <xdr:clientData/>
  </xdr:twoCellAnchor>
  <xdr:twoCellAnchor>
    <xdr:from>
      <xdr:col>6</xdr:col>
      <xdr:colOff>466725</xdr:colOff>
      <xdr:row>57</xdr:row>
      <xdr:rowOff>19050</xdr:rowOff>
    </xdr:from>
    <xdr:to>
      <xdr:col>7</xdr:col>
      <xdr:colOff>0</xdr:colOff>
      <xdr:row>59</xdr:row>
      <xdr:rowOff>114300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5581650" y="9163050"/>
          <a:ext cx="124777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2/3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01.01.2017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" name="Text Box 1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9) 10)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1581150</xdr:colOff>
      <xdr:row>52</xdr:row>
      <xdr:rowOff>47625</xdr:rowOff>
    </xdr:from>
    <xdr:to>
      <xdr:col>6</xdr:col>
      <xdr:colOff>533400</xdr:colOff>
      <xdr:row>55</xdr:row>
      <xdr:rowOff>104775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1724025" y="8553450"/>
          <a:ext cx="44577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Hinweise zur Preisermittlung Personal (P)</a:t>
          </a:r>
        </a:p>
        <a:p>
          <a:pPr algn="l" rtl="0">
            <a:defRPr sz="1000"/>
          </a:pPr>
          <a:r>
            <a:rPr lang="de-DE" sz="1000">
              <a:effectLst/>
              <a:latin typeface="+mn-lt"/>
              <a:ea typeface="+mn-ea"/>
              <a:cs typeface="+mn-cs"/>
            </a:rPr>
            <a:t>Fachautor: FS.EI-N | Marc Sichter| Tel.: 933-3344</a:t>
          </a:r>
          <a:endParaRPr lang="de-DE" sz="1000" b="0" i="0" u="none" strike="noStrike" baseline="0">
            <a:solidFill>
              <a:srgbClr val="000000"/>
            </a:solidFill>
            <a:latin typeface="DB Office" panose="020B0604020202020204" pitchFamily="34" charset="0"/>
            <a:cs typeface="Arial"/>
          </a:endParaRPr>
        </a:p>
      </xdr:txBody>
    </xdr:sp>
    <xdr:clientData/>
  </xdr:twoCellAnchor>
  <xdr:twoCellAnchor>
    <xdr:from>
      <xdr:col>0</xdr:col>
      <xdr:colOff>114300</xdr:colOff>
      <xdr:row>52</xdr:row>
      <xdr:rowOff>57150</xdr:rowOff>
    </xdr:from>
    <xdr:to>
      <xdr:col>1</xdr:col>
      <xdr:colOff>838200</xdr:colOff>
      <xdr:row>53</xdr:row>
      <xdr:rowOff>95250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114300" y="8562975"/>
          <a:ext cx="866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208.1414V70</a:t>
          </a:r>
          <a:endParaRPr lang="de-DE">
            <a:latin typeface="DB Office" panose="020B0604020202020204" pitchFamily="34" charset="0"/>
          </a:endParaRPr>
        </a:p>
      </xdr:txBody>
    </xdr:sp>
    <xdr:clientData/>
  </xdr:twoCellAnchor>
  <xdr:twoCellAnchor>
    <xdr:from>
      <xdr:col>6</xdr:col>
      <xdr:colOff>704851</xdr:colOff>
      <xdr:row>52</xdr:row>
      <xdr:rowOff>47625</xdr:rowOff>
    </xdr:from>
    <xdr:to>
      <xdr:col>7</xdr:col>
      <xdr:colOff>1</xdr:colOff>
      <xdr:row>54</xdr:row>
      <xdr:rowOff>142875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6353176" y="8553450"/>
          <a:ext cx="127635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3/3</a:t>
          </a:r>
          <a:b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</a:b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01.01.2017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" name="Text Box 1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9048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9) 10)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43"/>
  <sheetViews>
    <sheetView zoomScale="85" zoomScaleNormal="85" workbookViewId="0">
      <selection activeCell="C4" sqref="C4:E4"/>
    </sheetView>
  </sheetViews>
  <sheetFormatPr baseColWidth="10" defaultColWidth="11.42578125" defaultRowHeight="12.75" x14ac:dyDescent="0.2"/>
  <cols>
    <col min="1" max="1" width="2.85546875" style="156" bestFit="1" customWidth="1"/>
    <col min="2" max="2" width="35.42578125" style="157" customWidth="1"/>
    <col min="3" max="3" width="7.5703125" style="157" customWidth="1"/>
    <col min="4" max="4" width="6.7109375" style="157" customWidth="1"/>
    <col min="5" max="5" width="29" style="157" customWidth="1"/>
    <col min="6" max="6" width="19.5703125" style="157" customWidth="1"/>
    <col min="7" max="7" width="29.7109375" style="157" customWidth="1"/>
    <col min="8" max="8" width="22" style="82" customWidth="1"/>
    <col min="9" max="9" width="12.5703125" style="83" bestFit="1" customWidth="1"/>
    <col min="10" max="17" width="11.42578125" style="83"/>
    <col min="18" max="16384" width="11.42578125" style="129"/>
  </cols>
  <sheetData>
    <row r="1" spans="1:8" ht="4.5" customHeight="1" x14ac:dyDescent="0.2">
      <c r="A1" s="80"/>
      <c r="B1" s="81"/>
      <c r="C1" s="81"/>
      <c r="D1" s="81"/>
      <c r="E1" s="81"/>
      <c r="F1" s="81"/>
      <c r="G1" s="81"/>
    </row>
    <row r="2" spans="1:8" ht="15" customHeight="1" x14ac:dyDescent="0.2">
      <c r="A2" s="80"/>
      <c r="B2" s="222" t="s">
        <v>79</v>
      </c>
      <c r="C2" s="223"/>
      <c r="D2" s="223"/>
      <c r="E2" s="224"/>
      <c r="F2" s="84" t="s">
        <v>57</v>
      </c>
      <c r="G2" s="85"/>
      <c r="H2" s="86"/>
    </row>
    <row r="3" spans="1:8" ht="15" customHeight="1" x14ac:dyDescent="0.2">
      <c r="A3" s="87"/>
      <c r="B3" s="223"/>
      <c r="C3" s="223"/>
      <c r="D3" s="223"/>
      <c r="E3" s="224"/>
      <c r="F3" s="88" t="str">
        <f>IF(OR(C4=C75,C4="")=TRUE,"",IF(OR(C4=C79,C4=C80,C4=C81,C4=C82,C4=C83,C4=C84,C4=C85)=FALSE,"Aufbaulänge [m]","Aufbau [St]"))</f>
        <v>Aufbau [St]</v>
      </c>
      <c r="G3" s="11"/>
      <c r="H3" s="89"/>
    </row>
    <row r="4" spans="1:8" ht="15" customHeight="1" x14ac:dyDescent="0.2">
      <c r="A4" s="80"/>
      <c r="B4" s="90" t="s">
        <v>36</v>
      </c>
      <c r="C4" s="225" t="s">
        <v>49</v>
      </c>
      <c r="D4" s="226"/>
      <c r="E4" s="227"/>
      <c r="F4" s="88" t="str">
        <f>IF(OR(C4=C75,C4="")=TRUE,"",IF(OR(C4=C79,C4=C80,C4=C81,C4=C82,C4=C83,C4=C84,C4=C85)=FALSE,"Umbaulänge [m]","Umsetzen [St]"))</f>
        <v>Umsetzen [St]</v>
      </c>
      <c r="G4" s="11"/>
      <c r="H4" s="89"/>
    </row>
    <row r="5" spans="1:8" ht="15" customHeight="1" x14ac:dyDescent="0.2">
      <c r="A5" s="80"/>
      <c r="B5" s="91" t="s">
        <v>13</v>
      </c>
      <c r="C5" s="228" t="s">
        <v>177</v>
      </c>
      <c r="D5" s="229"/>
      <c r="E5" s="230"/>
      <c r="F5" s="92" t="str">
        <f>IF(OR(C4=C75,C4="")=TRUE,"",IF(OR(C4=C78)=FALSE,"","Betriebszeit [h]"))</f>
        <v/>
      </c>
      <c r="G5" s="11"/>
      <c r="H5" s="89"/>
    </row>
    <row r="6" spans="1:8" ht="15" customHeight="1" x14ac:dyDescent="0.2">
      <c r="A6" s="80"/>
      <c r="B6" s="91"/>
      <c r="C6" s="160"/>
      <c r="D6" s="161"/>
      <c r="E6" s="162"/>
      <c r="F6" s="93" t="str">
        <f>IF(OR(C4=C75,C4="")=TRUE,"",IF(OR(C4=C78)=TRUE,"Anzahl d. Bediener (Aufb.): ",""))</f>
        <v/>
      </c>
      <c r="G6" s="196"/>
      <c r="H6" s="89"/>
    </row>
    <row r="7" spans="1:8" ht="40.5" customHeight="1" x14ac:dyDescent="0.2">
      <c r="A7" s="80"/>
      <c r="B7" s="94" t="s">
        <v>12</v>
      </c>
      <c r="C7" s="231" t="s">
        <v>178</v>
      </c>
      <c r="D7" s="232"/>
      <c r="E7" s="233"/>
      <c r="F7" s="95" t="s">
        <v>42</v>
      </c>
      <c r="G7" s="96" t="s">
        <v>67</v>
      </c>
      <c r="H7" s="89"/>
    </row>
    <row r="8" spans="1:8" ht="4.5" customHeight="1" thickBot="1" x14ac:dyDescent="0.25">
      <c r="A8" s="80"/>
      <c r="B8" s="81"/>
      <c r="C8" s="81"/>
      <c r="D8" s="81"/>
      <c r="E8" s="97"/>
      <c r="F8" s="81"/>
      <c r="G8" s="81"/>
      <c r="H8" s="89"/>
    </row>
    <row r="9" spans="1:8" ht="15" customHeight="1" x14ac:dyDescent="0.2">
      <c r="A9" s="98">
        <v>1</v>
      </c>
      <c r="B9" s="99" t="s">
        <v>15</v>
      </c>
      <c r="C9" s="100" t="s">
        <v>6</v>
      </c>
      <c r="D9" s="100" t="s">
        <v>19</v>
      </c>
      <c r="E9" s="100" t="s">
        <v>5</v>
      </c>
      <c r="F9" s="100" t="s">
        <v>0</v>
      </c>
      <c r="G9" s="101" t="s">
        <v>3</v>
      </c>
      <c r="H9" s="89"/>
    </row>
    <row r="10" spans="1:8" ht="15" customHeight="1" x14ac:dyDescent="0.2">
      <c r="A10" s="98">
        <v>2</v>
      </c>
      <c r="B10" s="102" t="s">
        <v>81</v>
      </c>
      <c r="C10" s="103"/>
      <c r="D10" s="104"/>
      <c r="E10" s="16"/>
      <c r="F10" s="58">
        <f t="shared" ref="F10" si="0">C10*E10</f>
        <v>0</v>
      </c>
      <c r="G10" s="159"/>
      <c r="H10" s="89"/>
    </row>
    <row r="11" spans="1:8" ht="15" customHeight="1" x14ac:dyDescent="0.2">
      <c r="A11" s="98">
        <v>3</v>
      </c>
      <c r="B11" s="105" t="s">
        <v>25</v>
      </c>
      <c r="C11" s="103"/>
      <c r="D11" s="104"/>
      <c r="E11" s="16"/>
      <c r="F11" s="58">
        <f t="shared" ref="F11:F15" si="1">C11*E11</f>
        <v>0</v>
      </c>
      <c r="G11" s="106"/>
      <c r="H11" s="89"/>
    </row>
    <row r="12" spans="1:8" ht="15" customHeight="1" x14ac:dyDescent="0.2">
      <c r="A12" s="98">
        <v>4</v>
      </c>
      <c r="B12" s="105" t="s">
        <v>26</v>
      </c>
      <c r="C12" s="103"/>
      <c r="D12" s="104"/>
      <c r="E12" s="16"/>
      <c r="F12" s="58">
        <f t="shared" si="1"/>
        <v>0</v>
      </c>
      <c r="G12" s="106"/>
      <c r="H12" s="89"/>
    </row>
    <row r="13" spans="1:8" ht="15" customHeight="1" x14ac:dyDescent="0.2">
      <c r="A13" s="98">
        <v>5</v>
      </c>
      <c r="B13" s="105" t="s">
        <v>14</v>
      </c>
      <c r="C13" s="103"/>
      <c r="D13" s="104"/>
      <c r="E13" s="16"/>
      <c r="F13" s="58">
        <f t="shared" si="1"/>
        <v>0</v>
      </c>
      <c r="G13" s="106"/>
      <c r="H13" s="89"/>
    </row>
    <row r="14" spans="1:8" ht="15" customHeight="1" x14ac:dyDescent="0.2">
      <c r="A14" s="98">
        <v>6</v>
      </c>
      <c r="B14" s="105" t="s">
        <v>2</v>
      </c>
      <c r="C14" s="103"/>
      <c r="D14" s="104"/>
      <c r="E14" s="16"/>
      <c r="F14" s="58">
        <f t="shared" si="1"/>
        <v>0</v>
      </c>
      <c r="G14" s="106"/>
      <c r="H14" s="89"/>
    </row>
    <row r="15" spans="1:8" ht="15" customHeight="1" thickBot="1" x14ac:dyDescent="0.25">
      <c r="A15" s="98">
        <v>7</v>
      </c>
      <c r="B15" s="107" t="s">
        <v>4</v>
      </c>
      <c r="C15" s="108"/>
      <c r="D15" s="109"/>
      <c r="E15" s="17"/>
      <c r="F15" s="63">
        <f t="shared" si="1"/>
        <v>0</v>
      </c>
      <c r="G15" s="110"/>
      <c r="H15" s="111" t="s">
        <v>32</v>
      </c>
    </row>
    <row r="16" spans="1:8" ht="15" customHeight="1" thickTop="1" x14ac:dyDescent="0.2">
      <c r="A16" s="98">
        <v>8</v>
      </c>
      <c r="B16" s="112" t="s">
        <v>41</v>
      </c>
      <c r="C16" s="113"/>
      <c r="D16" s="114"/>
      <c r="E16" s="20"/>
      <c r="F16" s="58">
        <f>SUM(F10:F15)</f>
        <v>0</v>
      </c>
      <c r="G16" s="115" t="s">
        <v>126</v>
      </c>
      <c r="H16" s="116" t="s">
        <v>130</v>
      </c>
    </row>
    <row r="17" spans="1:17" ht="15" customHeight="1" thickBot="1" x14ac:dyDescent="0.25">
      <c r="A17" s="98">
        <v>9</v>
      </c>
      <c r="B17" s="117" t="s">
        <v>22</v>
      </c>
      <c r="C17" s="118"/>
      <c r="D17" s="119"/>
      <c r="E17" s="23"/>
      <c r="F17" s="58">
        <f>E17/(1-E17)*F16</f>
        <v>0</v>
      </c>
      <c r="G17" s="120" t="s">
        <v>40</v>
      </c>
      <c r="H17" s="121" t="s">
        <v>131</v>
      </c>
    </row>
    <row r="18" spans="1:17" ht="15" customHeight="1" x14ac:dyDescent="0.2">
      <c r="A18" s="98">
        <v>10</v>
      </c>
      <c r="B18" s="117" t="s">
        <v>39</v>
      </c>
      <c r="C18" s="118"/>
      <c r="D18" s="122"/>
      <c r="E18" s="25"/>
      <c r="F18" s="66">
        <f>F16+F17</f>
        <v>0</v>
      </c>
      <c r="G18" s="187" t="str">
        <f>IF(G3=0,"",(F18+F19)/G3)</f>
        <v/>
      </c>
      <c r="H18" s="123" t="s">
        <v>132</v>
      </c>
    </row>
    <row r="19" spans="1:17" s="3" customFormat="1" ht="15" customHeight="1" thickBot="1" x14ac:dyDescent="0.25">
      <c r="A19" s="4">
        <v>11</v>
      </c>
      <c r="B19" s="65" t="s">
        <v>169</v>
      </c>
      <c r="C19" s="180" t="s">
        <v>155</v>
      </c>
      <c r="D19" s="182"/>
      <c r="E19" s="183"/>
      <c r="F19" s="66">
        <f>F18*E19</f>
        <v>0</v>
      </c>
      <c r="G19" s="184" t="str">
        <f>IF(OR(C4=C75,C4="")=TRUE,"",IF(OR(C4=C79,C4=C80,C4=C81,C4=C82,C4=C83,C4=C84,C4=C85)=FALSE,"[EUR/m]","[EUR/St]"))</f>
        <v>[EUR/St]</v>
      </c>
      <c r="H19" s="185" t="s">
        <v>133</v>
      </c>
      <c r="I19" s="2"/>
      <c r="J19" s="2"/>
      <c r="K19" s="2"/>
      <c r="L19" s="2"/>
      <c r="M19" s="2"/>
      <c r="N19" s="2"/>
      <c r="O19" s="2"/>
      <c r="P19" s="2"/>
      <c r="Q19" s="2"/>
    </row>
    <row r="20" spans="1:17" ht="15" customHeight="1" x14ac:dyDescent="0.2">
      <c r="A20" s="98">
        <v>12</v>
      </c>
      <c r="B20" s="99" t="s">
        <v>16</v>
      </c>
      <c r="C20" s="100" t="s">
        <v>6</v>
      </c>
      <c r="D20" s="100" t="s">
        <v>19</v>
      </c>
      <c r="E20" s="100" t="s">
        <v>5</v>
      </c>
      <c r="F20" s="100" t="s">
        <v>0</v>
      </c>
      <c r="G20" s="101" t="s">
        <v>3</v>
      </c>
      <c r="H20" s="123"/>
    </row>
    <row r="21" spans="1:17" ht="15" customHeight="1" x14ac:dyDescent="0.2">
      <c r="A21" s="98">
        <v>13</v>
      </c>
      <c r="B21" s="102" t="s">
        <v>81</v>
      </c>
      <c r="C21" s="103"/>
      <c r="D21" s="104"/>
      <c r="E21" s="16"/>
      <c r="F21" s="58">
        <f t="shared" ref="F21:F26" si="2">C21*E21</f>
        <v>0</v>
      </c>
      <c r="G21" s="106"/>
      <c r="H21" s="123"/>
    </row>
    <row r="22" spans="1:17" ht="15" customHeight="1" x14ac:dyDescent="0.2">
      <c r="A22" s="98">
        <v>14</v>
      </c>
      <c r="B22" s="105" t="s">
        <v>25</v>
      </c>
      <c r="C22" s="103"/>
      <c r="D22" s="104"/>
      <c r="E22" s="16"/>
      <c r="F22" s="58">
        <f t="shared" si="2"/>
        <v>0</v>
      </c>
      <c r="G22" s="106"/>
      <c r="H22" s="123"/>
    </row>
    <row r="23" spans="1:17" ht="15" customHeight="1" x14ac:dyDescent="0.2">
      <c r="A23" s="98">
        <v>15</v>
      </c>
      <c r="B23" s="105" t="s">
        <v>26</v>
      </c>
      <c r="C23" s="103"/>
      <c r="D23" s="104"/>
      <c r="E23" s="16"/>
      <c r="F23" s="58">
        <f t="shared" si="2"/>
        <v>0</v>
      </c>
      <c r="G23" s="106"/>
      <c r="H23" s="123"/>
    </row>
    <row r="24" spans="1:17" ht="15" customHeight="1" x14ac:dyDescent="0.2">
      <c r="A24" s="98">
        <v>16</v>
      </c>
      <c r="B24" s="105" t="s">
        <v>14</v>
      </c>
      <c r="C24" s="103"/>
      <c r="D24" s="104"/>
      <c r="E24" s="16"/>
      <c r="F24" s="58">
        <f t="shared" si="2"/>
        <v>0</v>
      </c>
      <c r="G24" s="106"/>
      <c r="H24" s="123"/>
    </row>
    <row r="25" spans="1:17" ht="15" customHeight="1" x14ac:dyDescent="0.2">
      <c r="A25" s="98">
        <v>17</v>
      </c>
      <c r="B25" s="105" t="s">
        <v>2</v>
      </c>
      <c r="C25" s="103"/>
      <c r="D25" s="104"/>
      <c r="E25" s="16"/>
      <c r="F25" s="58">
        <f t="shared" si="2"/>
        <v>0</v>
      </c>
      <c r="G25" s="106"/>
      <c r="H25" s="123"/>
    </row>
    <row r="26" spans="1:17" ht="15" customHeight="1" thickBot="1" x14ac:dyDescent="0.25">
      <c r="A26" s="98">
        <v>18</v>
      </c>
      <c r="B26" s="107" t="s">
        <v>4</v>
      </c>
      <c r="C26" s="108"/>
      <c r="D26" s="109"/>
      <c r="E26" s="17"/>
      <c r="F26" s="63">
        <f t="shared" si="2"/>
        <v>0</v>
      </c>
      <c r="G26" s="110"/>
      <c r="H26" s="123"/>
    </row>
    <row r="27" spans="1:17" ht="15" customHeight="1" thickTop="1" x14ac:dyDescent="0.2">
      <c r="A27" s="98">
        <v>19</v>
      </c>
      <c r="B27" s="112" t="s">
        <v>41</v>
      </c>
      <c r="C27" s="113"/>
      <c r="D27" s="114"/>
      <c r="E27" s="20"/>
      <c r="F27" s="58">
        <f>SUM(F21:F26)</f>
        <v>0</v>
      </c>
      <c r="G27" s="115" t="s">
        <v>127</v>
      </c>
      <c r="H27" s="116" t="s">
        <v>134</v>
      </c>
    </row>
    <row r="28" spans="1:17" ht="15" customHeight="1" thickBot="1" x14ac:dyDescent="0.25">
      <c r="A28" s="98">
        <v>20</v>
      </c>
      <c r="B28" s="117" t="s">
        <v>22</v>
      </c>
      <c r="C28" s="118"/>
      <c r="D28" s="119"/>
      <c r="E28" s="23"/>
      <c r="F28" s="58">
        <f>E28/(1-E28)*F27</f>
        <v>0</v>
      </c>
      <c r="G28" s="120" t="s">
        <v>40</v>
      </c>
      <c r="H28" s="121" t="s">
        <v>135</v>
      </c>
    </row>
    <row r="29" spans="1:17" ht="15" customHeight="1" x14ac:dyDescent="0.2">
      <c r="A29" s="98">
        <v>21</v>
      </c>
      <c r="B29" s="117" t="s">
        <v>39</v>
      </c>
      <c r="C29" s="118"/>
      <c r="D29" s="122"/>
      <c r="E29" s="25"/>
      <c r="F29" s="66">
        <f>F27+F28</f>
        <v>0</v>
      </c>
      <c r="G29" s="187" t="str">
        <f>IF(G4=0,"",(F29+F30)/G4)</f>
        <v/>
      </c>
      <c r="H29" s="123" t="s">
        <v>136</v>
      </c>
    </row>
    <row r="30" spans="1:17" s="3" customFormat="1" ht="15" customHeight="1" thickBot="1" x14ac:dyDescent="0.25">
      <c r="A30" s="4">
        <v>22</v>
      </c>
      <c r="B30" s="65" t="s">
        <v>167</v>
      </c>
      <c r="C30" s="180" t="s">
        <v>155</v>
      </c>
      <c r="D30" s="182"/>
      <c r="E30" s="183"/>
      <c r="F30" s="66">
        <f>F29*E30</f>
        <v>0</v>
      </c>
      <c r="G30" s="184" t="str">
        <f>IF(OR(C4=C75,C4="")=TRUE,"",IF(OR(C4=C79,C4=C80,C4=C81,C4=C82,C4=C83,C4=C84,C4=C85)=FALSE,"[EUR/m]","[EUR/St]"))</f>
        <v>[EUR/St]</v>
      </c>
      <c r="H30" s="185" t="s">
        <v>137</v>
      </c>
      <c r="I30" s="2"/>
      <c r="J30" s="2"/>
      <c r="K30" s="2"/>
      <c r="L30" s="2"/>
      <c r="M30" s="2"/>
      <c r="N30" s="2"/>
      <c r="O30" s="2"/>
      <c r="P30" s="2"/>
      <c r="Q30" s="2"/>
    </row>
    <row r="31" spans="1:17" ht="15" customHeight="1" x14ac:dyDescent="0.2">
      <c r="A31" s="98">
        <v>23</v>
      </c>
      <c r="B31" s="99" t="s">
        <v>17</v>
      </c>
      <c r="C31" s="100" t="s">
        <v>6</v>
      </c>
      <c r="D31" s="100" t="s">
        <v>19</v>
      </c>
      <c r="E31" s="100" t="s">
        <v>5</v>
      </c>
      <c r="F31" s="100" t="s">
        <v>0</v>
      </c>
      <c r="G31" s="101" t="s">
        <v>3</v>
      </c>
      <c r="H31" s="123"/>
    </row>
    <row r="32" spans="1:17" ht="15" customHeight="1" x14ac:dyDescent="0.2">
      <c r="A32" s="98">
        <v>24</v>
      </c>
      <c r="B32" s="124"/>
      <c r="C32" s="103"/>
      <c r="D32" s="104"/>
      <c r="E32" s="16"/>
      <c r="F32" s="58">
        <f>C32*E32</f>
        <v>0</v>
      </c>
      <c r="G32" s="106"/>
      <c r="H32" s="123"/>
    </row>
    <row r="33" spans="1:8" ht="15" customHeight="1" x14ac:dyDescent="0.2">
      <c r="A33" s="98">
        <v>25</v>
      </c>
      <c r="B33" s="124"/>
      <c r="C33" s="103"/>
      <c r="D33" s="104"/>
      <c r="E33" s="16"/>
      <c r="F33" s="58">
        <f>C33*E33</f>
        <v>0</v>
      </c>
      <c r="G33" s="106"/>
      <c r="H33" s="123"/>
    </row>
    <row r="34" spans="1:8" ht="15" customHeight="1" x14ac:dyDescent="0.2">
      <c r="A34" s="98">
        <v>26</v>
      </c>
      <c r="B34" s="124"/>
      <c r="C34" s="103"/>
      <c r="D34" s="104"/>
      <c r="E34" s="16"/>
      <c r="F34" s="58">
        <f>C34*E34</f>
        <v>0</v>
      </c>
      <c r="G34" s="106"/>
      <c r="H34" s="123"/>
    </row>
    <row r="35" spans="1:8" ht="15" customHeight="1" x14ac:dyDescent="0.2">
      <c r="A35" s="98">
        <v>27</v>
      </c>
      <c r="B35" s="124"/>
      <c r="C35" s="103"/>
      <c r="D35" s="104"/>
      <c r="E35" s="16"/>
      <c r="F35" s="58">
        <f>C35*E35</f>
        <v>0</v>
      </c>
      <c r="G35" s="106"/>
      <c r="H35" s="123"/>
    </row>
    <row r="36" spans="1:8" ht="15" customHeight="1" thickBot="1" x14ac:dyDescent="0.25">
      <c r="A36" s="98">
        <v>28</v>
      </c>
      <c r="B36" s="125"/>
      <c r="C36" s="108"/>
      <c r="D36" s="109"/>
      <c r="E36" s="17"/>
      <c r="F36" s="63">
        <f>C36*E36</f>
        <v>0</v>
      </c>
      <c r="G36" s="110"/>
      <c r="H36" s="123"/>
    </row>
    <row r="37" spans="1:8" ht="15" customHeight="1" thickTop="1" x14ac:dyDescent="0.2">
      <c r="A37" s="98">
        <v>29</v>
      </c>
      <c r="B37" s="112" t="s">
        <v>38</v>
      </c>
      <c r="C37" s="113"/>
      <c r="D37" s="114"/>
      <c r="E37" s="20"/>
      <c r="F37" s="58">
        <f>SUM(F32:F36)</f>
        <v>0</v>
      </c>
      <c r="G37" s="115" t="s">
        <v>128</v>
      </c>
      <c r="H37" s="123" t="s">
        <v>138</v>
      </c>
    </row>
    <row r="38" spans="1:8" ht="15" customHeight="1" x14ac:dyDescent="0.2">
      <c r="A38" s="98">
        <v>30</v>
      </c>
      <c r="B38" s="117" t="s">
        <v>34</v>
      </c>
      <c r="C38" s="118"/>
      <c r="D38" s="119"/>
      <c r="E38" s="23"/>
      <c r="F38" s="58">
        <f>F37*E38</f>
        <v>0</v>
      </c>
      <c r="G38" s="126" t="s">
        <v>37</v>
      </c>
      <c r="H38" s="121" t="s">
        <v>139</v>
      </c>
    </row>
    <row r="39" spans="1:8" ht="15" customHeight="1" x14ac:dyDescent="0.2">
      <c r="A39" s="98">
        <v>31</v>
      </c>
      <c r="B39" s="117" t="s">
        <v>10</v>
      </c>
      <c r="C39" s="118"/>
      <c r="D39" s="122"/>
      <c r="E39" s="25"/>
      <c r="F39" s="58">
        <f>F37+F38</f>
        <v>0</v>
      </c>
      <c r="G39" s="127"/>
      <c r="H39" s="123" t="s">
        <v>140</v>
      </c>
    </row>
    <row r="40" spans="1:8" ht="15" customHeight="1" x14ac:dyDescent="0.2">
      <c r="A40" s="98">
        <v>32</v>
      </c>
      <c r="B40" s="117" t="s">
        <v>20</v>
      </c>
      <c r="C40" s="118"/>
      <c r="D40" s="119"/>
      <c r="E40" s="26"/>
      <c r="F40" s="5" t="s">
        <v>24</v>
      </c>
      <c r="G40" s="127"/>
      <c r="H40" s="123"/>
    </row>
    <row r="41" spans="1:8" ht="15" customHeight="1" x14ac:dyDescent="0.2">
      <c r="A41" s="98">
        <v>33</v>
      </c>
      <c r="B41" s="117" t="s">
        <v>21</v>
      </c>
      <c r="C41" s="118"/>
      <c r="D41" s="119"/>
      <c r="E41" s="23"/>
      <c r="F41" s="58">
        <f>IF(E40=0,0,F39/2*E41+F39/E40*12)</f>
        <v>0</v>
      </c>
      <c r="G41" s="127" t="s">
        <v>30</v>
      </c>
      <c r="H41" s="123" t="s">
        <v>141</v>
      </c>
    </row>
    <row r="42" spans="1:8" ht="15" customHeight="1" x14ac:dyDescent="0.2">
      <c r="A42" s="98">
        <v>34</v>
      </c>
      <c r="B42" s="117" t="s">
        <v>23</v>
      </c>
      <c r="C42" s="118"/>
      <c r="D42" s="119"/>
      <c r="E42" s="26"/>
      <c r="F42" s="58">
        <f>IF(E42=0,0,F41/E42)</f>
        <v>0</v>
      </c>
      <c r="G42" s="127" t="s">
        <v>29</v>
      </c>
      <c r="H42" s="121" t="s">
        <v>142</v>
      </c>
    </row>
    <row r="43" spans="1:8" ht="15" customHeight="1" x14ac:dyDescent="0.2">
      <c r="A43" s="98">
        <v>35</v>
      </c>
      <c r="B43" s="117" t="s">
        <v>43</v>
      </c>
      <c r="C43" s="118"/>
      <c r="D43" s="119"/>
      <c r="E43" s="23"/>
      <c r="F43" s="58">
        <f>E43*F39</f>
        <v>0</v>
      </c>
      <c r="G43" s="127" t="s">
        <v>9</v>
      </c>
      <c r="H43" s="121" t="s">
        <v>143</v>
      </c>
    </row>
    <row r="44" spans="1:8" ht="15" customHeight="1" x14ac:dyDescent="0.2">
      <c r="A44" s="98">
        <v>36</v>
      </c>
      <c r="B44" s="128" t="s">
        <v>7</v>
      </c>
      <c r="C44" s="113"/>
      <c r="D44" s="114"/>
      <c r="E44" s="28"/>
      <c r="F44" s="58">
        <f>IF(E42=0,0,F43/E42)</f>
        <v>0</v>
      </c>
      <c r="G44" s="127" t="s">
        <v>28</v>
      </c>
      <c r="H44" s="121" t="s">
        <v>144</v>
      </c>
    </row>
    <row r="45" spans="1:8" ht="15" customHeight="1" thickBot="1" x14ac:dyDescent="0.25">
      <c r="A45" s="98">
        <v>37</v>
      </c>
      <c r="B45" s="107" t="s">
        <v>31</v>
      </c>
      <c r="C45" s="108"/>
      <c r="D45" s="109"/>
      <c r="E45" s="17"/>
      <c r="F45" s="63">
        <f t="shared" ref="F45" si="3">C45*E45</f>
        <v>0</v>
      </c>
      <c r="G45" s="195" t="s">
        <v>8</v>
      </c>
      <c r="H45" s="121"/>
    </row>
    <row r="46" spans="1:8" ht="15" customHeight="1" thickTop="1" x14ac:dyDescent="0.2">
      <c r="A46" s="98">
        <v>38</v>
      </c>
      <c r="B46" s="112" t="s">
        <v>41</v>
      </c>
      <c r="C46" s="113"/>
      <c r="D46" s="114"/>
      <c r="E46" s="20"/>
      <c r="F46" s="58">
        <f>F42+F44+F45</f>
        <v>0</v>
      </c>
      <c r="G46" s="115" t="s">
        <v>8</v>
      </c>
      <c r="H46" s="121" t="s">
        <v>145</v>
      </c>
    </row>
    <row r="47" spans="1:8" ht="15" customHeight="1" thickBot="1" x14ac:dyDescent="0.25">
      <c r="A47" s="98">
        <v>39</v>
      </c>
      <c r="B47" s="117" t="s">
        <v>22</v>
      </c>
      <c r="C47" s="118"/>
      <c r="D47" s="119"/>
      <c r="E47" s="23"/>
      <c r="F47" s="58">
        <f>E47/(1-E47)*F46</f>
        <v>0</v>
      </c>
      <c r="G47" s="120" t="s">
        <v>40</v>
      </c>
      <c r="H47" s="121" t="s">
        <v>146</v>
      </c>
    </row>
    <row r="48" spans="1:8" ht="15" customHeight="1" x14ac:dyDescent="0.2">
      <c r="A48" s="98">
        <v>40</v>
      </c>
      <c r="B48" s="117" t="s">
        <v>39</v>
      </c>
      <c r="C48" s="118"/>
      <c r="D48" s="122"/>
      <c r="E48" s="25"/>
      <c r="F48" s="66">
        <f>F46+F47</f>
        <v>0</v>
      </c>
      <c r="G48" s="187" t="str">
        <f>IF(F48=0,"",(F48+F49)/G3)</f>
        <v/>
      </c>
      <c r="H48" s="121" t="s">
        <v>147</v>
      </c>
    </row>
    <row r="49" spans="1:17" s="3" customFormat="1" ht="15" customHeight="1" thickBot="1" x14ac:dyDescent="0.25">
      <c r="A49" s="4">
        <v>41</v>
      </c>
      <c r="B49" s="65" t="s">
        <v>167</v>
      </c>
      <c r="C49" s="180" t="s">
        <v>155</v>
      </c>
      <c r="D49" s="182"/>
      <c r="E49" s="183"/>
      <c r="F49" s="66">
        <f>F48*E49</f>
        <v>0</v>
      </c>
      <c r="G49" s="184" t="str">
        <f>IF(C4="","",IF(OR(C4=C75,C4=C79,C4=C80,C4=C81,C4=C82,C4=C83,C4=C84,C4=C85)=FALSE,"[EUR/m*d]","[EUR/St*d]"))</f>
        <v>[EUR/St*d]</v>
      </c>
      <c r="H49" s="185" t="s">
        <v>148</v>
      </c>
      <c r="I49" s="2"/>
      <c r="J49" s="2"/>
      <c r="K49" s="2"/>
      <c r="L49" s="2"/>
      <c r="M49" s="2"/>
      <c r="N49" s="2"/>
      <c r="O49" s="2"/>
      <c r="P49" s="2"/>
      <c r="Q49" s="2"/>
    </row>
    <row r="50" spans="1:17" ht="15" customHeight="1" thickBot="1" x14ac:dyDescent="0.25">
      <c r="A50" s="98">
        <v>42</v>
      </c>
      <c r="B50" s="99" t="s">
        <v>18</v>
      </c>
      <c r="C50" s="100" t="s">
        <v>6</v>
      </c>
      <c r="D50" s="100" t="s">
        <v>19</v>
      </c>
      <c r="E50" s="100" t="s">
        <v>5</v>
      </c>
      <c r="F50" s="100" t="s">
        <v>0</v>
      </c>
      <c r="G50" s="158" t="s">
        <v>3</v>
      </c>
      <c r="H50" s="123"/>
    </row>
    <row r="51" spans="1:17" ht="15" customHeight="1" x14ac:dyDescent="0.2">
      <c r="A51" s="98">
        <v>43</v>
      </c>
      <c r="B51" s="105" t="str">
        <f>IF(OR(C4=C75,C4="")=TRUE,"",IF(OR(C4=C78)=TRUE,"Bedienung gesamt lt. Aufbaulänge: "&amp;G6,"Bedienung gesamt"))</f>
        <v>Bedienung gesamt</v>
      </c>
      <c r="C51" s="103"/>
      <c r="D51" s="104"/>
      <c r="E51" s="16"/>
      <c r="F51" s="58">
        <f t="shared" ref="F51:F54" si="4">C51*E51</f>
        <v>0</v>
      </c>
      <c r="G51" s="106"/>
      <c r="H51" s="123"/>
    </row>
    <row r="52" spans="1:17" ht="15" customHeight="1" x14ac:dyDescent="0.2">
      <c r="A52" s="98">
        <v>44</v>
      </c>
      <c r="B52" s="105" t="s">
        <v>1</v>
      </c>
      <c r="C52" s="103"/>
      <c r="D52" s="104"/>
      <c r="E52" s="16"/>
      <c r="F52" s="58">
        <f t="shared" si="4"/>
        <v>0</v>
      </c>
      <c r="G52" s="106"/>
      <c r="H52" s="123"/>
    </row>
    <row r="53" spans="1:17" ht="15" customHeight="1" x14ac:dyDescent="0.2">
      <c r="A53" s="98">
        <v>45</v>
      </c>
      <c r="B53" s="105" t="s">
        <v>11</v>
      </c>
      <c r="C53" s="103"/>
      <c r="D53" s="104"/>
      <c r="E53" s="16"/>
      <c r="F53" s="58">
        <f t="shared" si="4"/>
        <v>0</v>
      </c>
      <c r="G53" s="106"/>
      <c r="H53" s="123"/>
    </row>
    <row r="54" spans="1:17" ht="15" customHeight="1" thickBot="1" x14ac:dyDescent="0.25">
      <c r="A54" s="98">
        <v>46</v>
      </c>
      <c r="B54" s="107" t="s">
        <v>46</v>
      </c>
      <c r="C54" s="108"/>
      <c r="D54" s="109"/>
      <c r="E54" s="17"/>
      <c r="F54" s="63">
        <f t="shared" si="4"/>
        <v>0</v>
      </c>
      <c r="G54" s="110"/>
      <c r="H54" s="123"/>
    </row>
    <row r="55" spans="1:17" ht="15" customHeight="1" thickTop="1" x14ac:dyDescent="0.2">
      <c r="A55" s="98">
        <v>47</v>
      </c>
      <c r="B55" s="112" t="s">
        <v>41</v>
      </c>
      <c r="C55" s="113"/>
      <c r="D55" s="114"/>
      <c r="E55" s="20"/>
      <c r="F55" s="58">
        <f>SUM(F51:F54)</f>
        <v>0</v>
      </c>
      <c r="G55" s="115" t="s">
        <v>129</v>
      </c>
      <c r="H55" s="123" t="s">
        <v>170</v>
      </c>
    </row>
    <row r="56" spans="1:17" ht="15" customHeight="1" thickBot="1" x14ac:dyDescent="0.25">
      <c r="A56" s="98">
        <v>48</v>
      </c>
      <c r="B56" s="117" t="s">
        <v>22</v>
      </c>
      <c r="C56" s="118"/>
      <c r="D56" s="119"/>
      <c r="E56" s="23"/>
      <c r="F56" s="58">
        <f>E56/(1-E56)*F55</f>
        <v>0</v>
      </c>
      <c r="G56" s="120" t="s">
        <v>40</v>
      </c>
      <c r="H56" s="121" t="s">
        <v>171</v>
      </c>
    </row>
    <row r="57" spans="1:17" ht="15" customHeight="1" x14ac:dyDescent="0.2">
      <c r="A57" s="98">
        <v>49</v>
      </c>
      <c r="B57" s="117" t="s">
        <v>39</v>
      </c>
      <c r="C57" s="118"/>
      <c r="D57" s="122"/>
      <c r="E57" s="25"/>
      <c r="F57" s="66">
        <f>F55+F56</f>
        <v>0</v>
      </c>
      <c r="G57" s="187" t="str">
        <f>IF(G5=0,"",(F57+F58)/G5/G3)</f>
        <v/>
      </c>
      <c r="H57" s="121" t="s">
        <v>172</v>
      </c>
    </row>
    <row r="58" spans="1:17" s="3" customFormat="1" ht="15" customHeight="1" thickBot="1" x14ac:dyDescent="0.25">
      <c r="A58" s="4">
        <v>50</v>
      </c>
      <c r="B58" s="179" t="s">
        <v>167</v>
      </c>
      <c r="C58" s="180" t="s">
        <v>155</v>
      </c>
      <c r="D58" s="182"/>
      <c r="E58" s="183"/>
      <c r="F58" s="181">
        <f>F57*E58</f>
        <v>0</v>
      </c>
      <c r="G58" s="184" t="str">
        <f>IF(OR(C4=C75,C4="")=TRUE,"",IF(OR(C4=C78)=TRUE,"[EUR/m*h]",IF(OR(C4=C85)=TRUE,"[EUR/St*h]","")))</f>
        <v/>
      </c>
      <c r="H58" s="185" t="s">
        <v>173</v>
      </c>
      <c r="I58" s="2"/>
      <c r="J58" s="2"/>
      <c r="K58" s="2"/>
      <c r="L58" s="2"/>
      <c r="M58" s="2"/>
      <c r="N58" s="2"/>
      <c r="O58" s="2"/>
      <c r="P58" s="2"/>
      <c r="Q58" s="2"/>
    </row>
    <row r="59" spans="1:17" ht="4.5" customHeight="1" x14ac:dyDescent="0.2">
      <c r="A59" s="80"/>
      <c r="B59" s="130"/>
      <c r="C59" s="131"/>
      <c r="D59" s="131"/>
      <c r="E59" s="132"/>
      <c r="F59" s="131"/>
      <c r="G59" s="131"/>
      <c r="H59" s="133"/>
      <c r="I59" s="134"/>
    </row>
    <row r="60" spans="1:17" s="140" customFormat="1" ht="10.5" x14ac:dyDescent="0.2">
      <c r="A60" s="135"/>
      <c r="B60" s="136" t="s">
        <v>74</v>
      </c>
      <c r="C60" s="137"/>
      <c r="D60" s="136"/>
      <c r="E60" s="137"/>
      <c r="F60" s="138" t="s">
        <v>45</v>
      </c>
      <c r="G60" s="139"/>
      <c r="H60" s="133"/>
      <c r="I60" s="135"/>
      <c r="J60" s="135"/>
      <c r="K60" s="135"/>
      <c r="L60" s="135"/>
      <c r="M60" s="135"/>
      <c r="N60" s="135"/>
      <c r="O60" s="135"/>
      <c r="P60" s="135"/>
      <c r="Q60" s="135"/>
    </row>
    <row r="61" spans="1:17" s="140" customFormat="1" ht="10.5" x14ac:dyDescent="0.2">
      <c r="A61" s="135"/>
      <c r="B61" s="138" t="s">
        <v>73</v>
      </c>
      <c r="C61" s="137"/>
      <c r="D61" s="136"/>
      <c r="E61" s="137"/>
      <c r="F61" s="141" t="s">
        <v>44</v>
      </c>
      <c r="G61" s="139"/>
      <c r="H61" s="133"/>
      <c r="I61" s="135"/>
      <c r="J61" s="135"/>
      <c r="K61" s="135"/>
      <c r="L61" s="135"/>
      <c r="M61" s="135"/>
      <c r="N61" s="135"/>
      <c r="O61" s="135"/>
      <c r="P61" s="135"/>
      <c r="Q61" s="135"/>
    </row>
    <row r="62" spans="1:17" s="140" customFormat="1" ht="10.5" x14ac:dyDescent="0.2">
      <c r="A62" s="135"/>
      <c r="B62" s="136" t="s">
        <v>75</v>
      </c>
      <c r="C62" s="137"/>
      <c r="D62" s="136"/>
      <c r="E62" s="137"/>
      <c r="F62" s="138" t="s">
        <v>33</v>
      </c>
      <c r="G62" s="139"/>
      <c r="H62" s="133"/>
      <c r="I62" s="135"/>
      <c r="J62" s="135"/>
      <c r="K62" s="135"/>
      <c r="L62" s="135"/>
      <c r="M62" s="135"/>
      <c r="N62" s="135"/>
      <c r="O62" s="135"/>
      <c r="P62" s="135"/>
      <c r="Q62" s="135"/>
    </row>
    <row r="63" spans="1:17" s="140" customFormat="1" ht="10.5" x14ac:dyDescent="0.2">
      <c r="A63" s="135"/>
      <c r="B63" s="136" t="s">
        <v>76</v>
      </c>
      <c r="C63" s="137"/>
      <c r="D63" s="136"/>
      <c r="E63" s="137"/>
      <c r="F63" s="141" t="s">
        <v>35</v>
      </c>
      <c r="G63" s="139"/>
      <c r="H63" s="133"/>
      <c r="I63" s="135"/>
      <c r="J63" s="135"/>
      <c r="K63" s="135"/>
      <c r="L63" s="135"/>
      <c r="M63" s="135"/>
      <c r="N63" s="135"/>
      <c r="O63" s="135"/>
      <c r="P63" s="135"/>
      <c r="Q63" s="135"/>
    </row>
    <row r="64" spans="1:17" s="140" customFormat="1" ht="10.5" x14ac:dyDescent="0.2">
      <c r="A64" s="135"/>
      <c r="B64" s="136" t="s">
        <v>77</v>
      </c>
      <c r="C64" s="137"/>
      <c r="D64" s="136"/>
      <c r="E64" s="137"/>
      <c r="F64" s="140" t="s">
        <v>154</v>
      </c>
      <c r="H64" s="133"/>
      <c r="I64" s="135"/>
      <c r="J64" s="135"/>
      <c r="K64" s="135"/>
      <c r="L64" s="135"/>
      <c r="M64" s="135"/>
      <c r="N64" s="135"/>
      <c r="O64" s="135"/>
      <c r="P64" s="135"/>
      <c r="Q64" s="135"/>
    </row>
    <row r="65" spans="1:17" s="140" customFormat="1" ht="10.5" x14ac:dyDescent="0.2">
      <c r="A65" s="135"/>
      <c r="B65" s="136"/>
      <c r="C65" s="137"/>
      <c r="D65" s="136"/>
      <c r="E65" s="137"/>
      <c r="F65" s="189"/>
      <c r="G65" s="189"/>
      <c r="H65" s="133"/>
      <c r="I65" s="135"/>
      <c r="J65" s="135"/>
      <c r="K65" s="135"/>
      <c r="L65" s="135"/>
      <c r="M65" s="135"/>
      <c r="N65" s="135"/>
      <c r="O65" s="135"/>
      <c r="P65" s="135"/>
      <c r="Q65" s="135"/>
    </row>
    <row r="66" spans="1:17" s="140" customFormat="1" ht="10.5" x14ac:dyDescent="0.2">
      <c r="A66" s="135"/>
      <c r="B66" s="136"/>
      <c r="C66" s="137"/>
      <c r="D66" s="136"/>
      <c r="E66" s="137"/>
      <c r="F66" s="35"/>
      <c r="G66" s="142" t="s">
        <v>27</v>
      </c>
      <c r="H66" s="133"/>
      <c r="I66" s="135"/>
      <c r="J66" s="135"/>
      <c r="K66" s="135"/>
      <c r="L66" s="135"/>
      <c r="M66" s="135"/>
      <c r="N66" s="135"/>
      <c r="O66" s="135"/>
      <c r="P66" s="135"/>
      <c r="Q66" s="135"/>
    </row>
    <row r="67" spans="1:17" ht="8.25" customHeight="1" x14ac:dyDescent="0.2">
      <c r="A67" s="143"/>
      <c r="B67" s="144"/>
      <c r="C67" s="144"/>
      <c r="D67" s="144"/>
      <c r="E67" s="145"/>
      <c r="F67" s="145"/>
      <c r="G67" s="145"/>
      <c r="H67" s="146"/>
    </row>
    <row r="68" spans="1:17" x14ac:dyDescent="0.2">
      <c r="A68" s="147"/>
      <c r="B68" s="130"/>
      <c r="C68" s="130"/>
      <c r="D68" s="130"/>
      <c r="E68" s="148"/>
      <c r="F68" s="130"/>
      <c r="G68" s="130"/>
      <c r="H68" s="146"/>
    </row>
    <row r="69" spans="1:17" x14ac:dyDescent="0.2">
      <c r="A69" s="149"/>
      <c r="B69" s="81"/>
      <c r="C69" s="81"/>
      <c r="D69" s="81"/>
      <c r="E69" s="150"/>
      <c r="F69" s="81"/>
      <c r="G69" s="81"/>
      <c r="H69" s="133"/>
    </row>
    <row r="70" spans="1:17" ht="12" customHeight="1" x14ac:dyDescent="0.2">
      <c r="A70" s="80"/>
      <c r="B70" s="81"/>
      <c r="C70" s="81"/>
      <c r="D70" s="81"/>
      <c r="E70" s="150"/>
      <c r="F70" s="81"/>
      <c r="G70" s="81"/>
      <c r="H70" s="133"/>
    </row>
    <row r="71" spans="1:17" x14ac:dyDescent="0.2">
      <c r="A71" s="80"/>
      <c r="B71" s="81"/>
      <c r="C71" s="81"/>
      <c r="D71" s="81"/>
      <c r="E71" s="150"/>
      <c r="F71" s="81"/>
      <c r="G71" s="81"/>
      <c r="H71" s="133"/>
    </row>
    <row r="72" spans="1:17" ht="12" customHeight="1" x14ac:dyDescent="0.2">
      <c r="A72" s="143"/>
      <c r="B72" s="81"/>
      <c r="C72" s="81"/>
      <c r="D72" s="81"/>
      <c r="E72" s="150"/>
      <c r="F72" s="81"/>
      <c r="G72" s="81"/>
      <c r="H72" s="133"/>
    </row>
    <row r="73" spans="1:17" hidden="1" x14ac:dyDescent="0.2">
      <c r="A73" s="80"/>
      <c r="B73" s="81"/>
      <c r="C73" s="81"/>
      <c r="D73" s="81"/>
      <c r="E73" s="150"/>
      <c r="F73" s="81"/>
      <c r="G73" s="81"/>
      <c r="H73" s="133"/>
    </row>
    <row r="74" spans="1:17" hidden="1" x14ac:dyDescent="0.2">
      <c r="A74" s="80"/>
      <c r="B74" s="81"/>
      <c r="C74" s="83"/>
      <c r="D74" s="81"/>
      <c r="E74" s="150"/>
      <c r="F74" s="151" t="s">
        <v>55</v>
      </c>
      <c r="G74" s="151" t="s">
        <v>54</v>
      </c>
      <c r="H74" s="151" t="s">
        <v>56</v>
      </c>
      <c r="I74" s="151" t="s">
        <v>58</v>
      </c>
    </row>
    <row r="75" spans="1:17" hidden="1" x14ac:dyDescent="0.2">
      <c r="A75" s="80"/>
      <c r="B75" s="81"/>
      <c r="C75" s="152" t="s">
        <v>48</v>
      </c>
      <c r="D75" s="153"/>
      <c r="E75" s="154"/>
      <c r="F75" s="155"/>
      <c r="G75" s="155"/>
      <c r="H75" s="155"/>
      <c r="I75" s="151" t="s">
        <v>59</v>
      </c>
    </row>
    <row r="76" spans="1:17" hidden="1" x14ac:dyDescent="0.2">
      <c r="A76" s="80"/>
      <c r="B76" s="81"/>
      <c r="C76" s="152" t="s">
        <v>47</v>
      </c>
      <c r="D76" s="153"/>
      <c r="E76" s="154"/>
      <c r="F76" s="151" t="s">
        <v>60</v>
      </c>
      <c r="G76" s="151" t="s">
        <v>60</v>
      </c>
      <c r="H76" s="155"/>
      <c r="I76" s="151" t="s">
        <v>60</v>
      </c>
    </row>
    <row r="77" spans="1:17" hidden="1" x14ac:dyDescent="0.2">
      <c r="A77" s="80"/>
      <c r="B77" s="81"/>
      <c r="C77" s="152" t="s">
        <v>106</v>
      </c>
      <c r="D77" s="153"/>
      <c r="E77" s="154"/>
      <c r="F77" s="151" t="s">
        <v>60</v>
      </c>
      <c r="G77" s="151" t="s">
        <v>60</v>
      </c>
      <c r="H77" s="155"/>
      <c r="I77" s="151" t="s">
        <v>60</v>
      </c>
    </row>
    <row r="78" spans="1:17" ht="13.5" hidden="1" customHeight="1" x14ac:dyDescent="0.2">
      <c r="A78" s="80"/>
      <c r="B78" s="81"/>
      <c r="C78" s="152" t="s">
        <v>109</v>
      </c>
      <c r="D78" s="153"/>
      <c r="E78" s="154"/>
      <c r="F78" s="151" t="s">
        <v>60</v>
      </c>
      <c r="G78" s="151" t="s">
        <v>60</v>
      </c>
      <c r="H78" s="151" t="s">
        <v>60</v>
      </c>
      <c r="I78" s="151" t="s">
        <v>60</v>
      </c>
    </row>
    <row r="79" spans="1:17" hidden="1" x14ac:dyDescent="0.2">
      <c r="A79" s="80"/>
      <c r="B79" s="81"/>
      <c r="C79" s="152" t="s">
        <v>49</v>
      </c>
      <c r="D79" s="153"/>
      <c r="E79" s="154"/>
      <c r="F79" s="151" t="s">
        <v>59</v>
      </c>
      <c r="G79" s="151" t="s">
        <v>59</v>
      </c>
      <c r="H79" s="155"/>
      <c r="I79" s="151" t="s">
        <v>59</v>
      </c>
    </row>
    <row r="80" spans="1:17" hidden="1" x14ac:dyDescent="0.2">
      <c r="A80" s="80"/>
      <c r="B80" s="81"/>
      <c r="C80" s="152" t="s">
        <v>50</v>
      </c>
      <c r="D80" s="153"/>
      <c r="E80" s="154"/>
      <c r="F80" s="151" t="s">
        <v>59</v>
      </c>
      <c r="G80" s="151" t="s">
        <v>59</v>
      </c>
      <c r="H80" s="155"/>
      <c r="I80" s="151" t="s">
        <v>59</v>
      </c>
    </row>
    <row r="81" spans="1:9" hidden="1" x14ac:dyDescent="0.2">
      <c r="A81" s="80"/>
      <c r="B81" s="81"/>
      <c r="C81" s="152" t="s">
        <v>51</v>
      </c>
      <c r="D81" s="153"/>
      <c r="E81" s="154"/>
      <c r="F81" s="151" t="s">
        <v>59</v>
      </c>
      <c r="G81" s="151" t="s">
        <v>59</v>
      </c>
      <c r="H81" s="155"/>
      <c r="I81" s="151" t="s">
        <v>59</v>
      </c>
    </row>
    <row r="82" spans="1:9" hidden="1" x14ac:dyDescent="0.2">
      <c r="A82" s="80"/>
      <c r="B82" s="81"/>
      <c r="C82" s="152" t="s">
        <v>52</v>
      </c>
      <c r="D82" s="153"/>
      <c r="E82" s="154"/>
      <c r="F82" s="151" t="s">
        <v>59</v>
      </c>
      <c r="G82" s="151" t="s">
        <v>59</v>
      </c>
      <c r="H82" s="155"/>
      <c r="I82" s="151" t="s">
        <v>59</v>
      </c>
    </row>
    <row r="83" spans="1:9" hidden="1" x14ac:dyDescent="0.2">
      <c r="A83" s="80"/>
      <c r="B83" s="81"/>
      <c r="C83" s="152" t="s">
        <v>107</v>
      </c>
      <c r="D83" s="153"/>
      <c r="E83" s="154"/>
      <c r="F83" s="151" t="s">
        <v>59</v>
      </c>
      <c r="G83" s="151" t="s">
        <v>59</v>
      </c>
      <c r="H83" s="155"/>
      <c r="I83" s="151" t="s">
        <v>59</v>
      </c>
    </row>
    <row r="84" spans="1:9" hidden="1" x14ac:dyDescent="0.2">
      <c r="A84" s="80"/>
      <c r="B84" s="81"/>
      <c r="C84" s="152" t="s">
        <v>53</v>
      </c>
      <c r="D84" s="153"/>
      <c r="E84" s="154"/>
      <c r="F84" s="151" t="s">
        <v>59</v>
      </c>
      <c r="G84" s="151" t="s">
        <v>59</v>
      </c>
      <c r="H84" s="155"/>
      <c r="I84" s="151" t="s">
        <v>59</v>
      </c>
    </row>
    <row r="85" spans="1:9" hidden="1" x14ac:dyDescent="0.2">
      <c r="A85" s="80"/>
      <c r="B85" s="81"/>
      <c r="C85" s="152" t="s">
        <v>82</v>
      </c>
      <c r="D85" s="153"/>
      <c r="E85" s="154"/>
      <c r="F85" s="151" t="s">
        <v>59</v>
      </c>
      <c r="G85" s="151" t="s">
        <v>59</v>
      </c>
      <c r="H85" s="151" t="s">
        <v>61</v>
      </c>
      <c r="I85" s="151" t="s">
        <v>59</v>
      </c>
    </row>
    <row r="86" spans="1:9" hidden="1" x14ac:dyDescent="0.2">
      <c r="A86" s="80"/>
      <c r="B86" s="81"/>
      <c r="C86" s="81"/>
      <c r="D86" s="81"/>
      <c r="E86" s="150"/>
      <c r="F86" s="81"/>
      <c r="G86" s="81"/>
      <c r="H86" s="133"/>
    </row>
    <row r="87" spans="1:9" x14ac:dyDescent="0.2">
      <c r="A87" s="80"/>
      <c r="B87" s="81"/>
      <c r="C87" s="81"/>
      <c r="D87" s="81"/>
      <c r="E87" s="150"/>
      <c r="F87" s="81"/>
      <c r="G87" s="81"/>
      <c r="H87" s="133"/>
    </row>
    <row r="88" spans="1:9" x14ac:dyDescent="0.2">
      <c r="A88" s="80"/>
      <c r="B88" s="81"/>
      <c r="C88" s="81"/>
      <c r="D88" s="81"/>
      <c r="E88" s="150"/>
      <c r="F88" s="81"/>
      <c r="G88" s="81"/>
      <c r="H88" s="133"/>
    </row>
    <row r="89" spans="1:9" x14ac:dyDescent="0.2">
      <c r="A89" s="80"/>
      <c r="B89" s="81"/>
      <c r="C89" s="81"/>
      <c r="D89" s="81"/>
      <c r="E89" s="150"/>
      <c r="F89" s="81"/>
      <c r="G89" s="81"/>
      <c r="H89" s="133"/>
    </row>
    <row r="90" spans="1:9" x14ac:dyDescent="0.2">
      <c r="A90" s="80"/>
      <c r="B90" s="81"/>
      <c r="C90" s="81"/>
      <c r="D90" s="81"/>
      <c r="E90" s="150"/>
      <c r="F90" s="81"/>
      <c r="G90" s="81"/>
      <c r="H90" s="133"/>
    </row>
    <row r="91" spans="1:9" x14ac:dyDescent="0.2">
      <c r="A91" s="80"/>
      <c r="B91" s="81"/>
      <c r="C91" s="81"/>
      <c r="D91" s="81"/>
      <c r="E91" s="150"/>
      <c r="F91" s="81"/>
      <c r="G91" s="81"/>
      <c r="H91" s="133"/>
    </row>
    <row r="92" spans="1:9" x14ac:dyDescent="0.2">
      <c r="A92" s="80"/>
      <c r="B92" s="81"/>
      <c r="C92" s="81"/>
      <c r="D92" s="81"/>
      <c r="E92" s="150"/>
      <c r="F92" s="81"/>
      <c r="G92" s="81"/>
      <c r="H92" s="133"/>
    </row>
    <row r="93" spans="1:9" x14ac:dyDescent="0.2">
      <c r="A93" s="80"/>
      <c r="B93" s="81"/>
      <c r="C93" s="81"/>
      <c r="D93" s="81"/>
      <c r="E93" s="150"/>
      <c r="F93" s="81"/>
      <c r="G93" s="81"/>
      <c r="H93" s="133"/>
    </row>
    <row r="94" spans="1:9" x14ac:dyDescent="0.2">
      <c r="A94" s="80"/>
      <c r="B94" s="81"/>
      <c r="C94" s="81"/>
      <c r="D94" s="81"/>
      <c r="E94" s="150"/>
      <c r="F94" s="81"/>
      <c r="G94" s="81"/>
      <c r="H94" s="133"/>
    </row>
    <row r="95" spans="1:9" x14ac:dyDescent="0.2">
      <c r="A95" s="80"/>
      <c r="B95" s="81"/>
      <c r="C95" s="81"/>
      <c r="D95" s="81"/>
      <c r="E95" s="150"/>
      <c r="F95" s="81"/>
      <c r="G95" s="81"/>
      <c r="H95" s="133"/>
    </row>
    <row r="96" spans="1:9" x14ac:dyDescent="0.2">
      <c r="A96" s="80"/>
      <c r="B96" s="81"/>
      <c r="C96" s="81"/>
      <c r="D96" s="81"/>
      <c r="E96" s="150"/>
      <c r="F96" s="81"/>
      <c r="G96" s="81"/>
      <c r="H96" s="133"/>
    </row>
    <row r="97" spans="1:8" x14ac:dyDescent="0.2">
      <c r="A97" s="80"/>
      <c r="B97" s="81"/>
      <c r="C97" s="81"/>
      <c r="D97" s="81"/>
      <c r="E97" s="150"/>
      <c r="F97" s="81"/>
      <c r="G97" s="81"/>
      <c r="H97" s="133"/>
    </row>
    <row r="98" spans="1:8" x14ac:dyDescent="0.2">
      <c r="A98" s="80"/>
      <c r="B98" s="81"/>
      <c r="C98" s="81"/>
      <c r="D98" s="81"/>
      <c r="E98" s="150"/>
      <c r="F98" s="81"/>
      <c r="G98" s="81"/>
      <c r="H98" s="133"/>
    </row>
    <row r="99" spans="1:8" x14ac:dyDescent="0.2">
      <c r="A99" s="80"/>
      <c r="B99" s="81"/>
      <c r="C99" s="81"/>
      <c r="D99" s="81"/>
      <c r="E99" s="150"/>
      <c r="F99" s="81"/>
      <c r="G99" s="81"/>
      <c r="H99" s="133"/>
    </row>
    <row r="100" spans="1:8" x14ac:dyDescent="0.2">
      <c r="A100" s="80"/>
      <c r="B100" s="81"/>
      <c r="C100" s="81"/>
      <c r="D100" s="81"/>
      <c r="E100" s="150"/>
      <c r="F100" s="81"/>
      <c r="G100" s="81"/>
      <c r="H100" s="133"/>
    </row>
    <row r="101" spans="1:8" x14ac:dyDescent="0.2">
      <c r="A101" s="80"/>
      <c r="B101" s="81"/>
      <c r="C101" s="81"/>
      <c r="D101" s="81"/>
      <c r="E101" s="150"/>
      <c r="F101" s="81"/>
      <c r="G101" s="81"/>
      <c r="H101" s="133"/>
    </row>
    <row r="102" spans="1:8" x14ac:dyDescent="0.2">
      <c r="A102" s="80"/>
      <c r="B102" s="81"/>
      <c r="C102" s="81"/>
      <c r="D102" s="81"/>
      <c r="E102" s="150"/>
      <c r="F102" s="81"/>
      <c r="G102" s="81"/>
      <c r="H102" s="133"/>
    </row>
    <row r="103" spans="1:8" x14ac:dyDescent="0.2">
      <c r="A103" s="80"/>
      <c r="B103" s="81"/>
      <c r="C103" s="81"/>
      <c r="D103" s="81"/>
      <c r="E103" s="150"/>
      <c r="F103" s="81"/>
      <c r="G103" s="81"/>
      <c r="H103" s="133"/>
    </row>
    <row r="104" spans="1:8" x14ac:dyDescent="0.2">
      <c r="A104" s="80"/>
      <c r="B104" s="81"/>
      <c r="C104" s="81"/>
      <c r="D104" s="81"/>
      <c r="E104" s="150"/>
      <c r="F104" s="81"/>
      <c r="G104" s="81"/>
      <c r="H104" s="133"/>
    </row>
    <row r="105" spans="1:8" x14ac:dyDescent="0.2">
      <c r="A105" s="80"/>
      <c r="B105" s="81"/>
      <c r="C105" s="81"/>
      <c r="D105" s="81"/>
      <c r="E105" s="150"/>
      <c r="F105" s="81"/>
      <c r="G105" s="81"/>
      <c r="H105" s="133"/>
    </row>
    <row r="106" spans="1:8" x14ac:dyDescent="0.2">
      <c r="A106" s="80"/>
      <c r="B106" s="81"/>
      <c r="C106" s="81"/>
      <c r="D106" s="81"/>
      <c r="E106" s="150"/>
      <c r="F106" s="81"/>
      <c r="G106" s="81"/>
      <c r="H106" s="133"/>
    </row>
    <row r="107" spans="1:8" x14ac:dyDescent="0.2">
      <c r="A107" s="80"/>
      <c r="B107" s="81"/>
      <c r="C107" s="81"/>
      <c r="D107" s="81"/>
      <c r="E107" s="150"/>
      <c r="F107" s="81"/>
      <c r="G107" s="81"/>
      <c r="H107" s="133"/>
    </row>
    <row r="108" spans="1:8" x14ac:dyDescent="0.2">
      <c r="A108" s="80"/>
      <c r="B108" s="81"/>
      <c r="C108" s="81"/>
      <c r="D108" s="81"/>
      <c r="E108" s="150"/>
      <c r="F108" s="81"/>
      <c r="G108" s="81"/>
      <c r="H108" s="133"/>
    </row>
    <row r="109" spans="1:8" x14ac:dyDescent="0.2">
      <c r="A109" s="80"/>
      <c r="B109" s="81"/>
      <c r="C109" s="81"/>
      <c r="D109" s="81"/>
      <c r="E109" s="150"/>
      <c r="F109" s="81"/>
      <c r="G109" s="81"/>
      <c r="H109" s="133"/>
    </row>
    <row r="110" spans="1:8" x14ac:dyDescent="0.2">
      <c r="A110" s="80"/>
      <c r="B110" s="81"/>
      <c r="C110" s="81"/>
      <c r="D110" s="81"/>
      <c r="E110" s="150"/>
      <c r="F110" s="81"/>
      <c r="G110" s="81"/>
      <c r="H110" s="133"/>
    </row>
    <row r="111" spans="1:8" x14ac:dyDescent="0.2">
      <c r="A111" s="80"/>
      <c r="B111" s="81"/>
      <c r="C111" s="81"/>
      <c r="D111" s="81"/>
      <c r="E111" s="150"/>
      <c r="F111" s="81"/>
      <c r="G111" s="81"/>
      <c r="H111" s="133"/>
    </row>
    <row r="112" spans="1:8" x14ac:dyDescent="0.2">
      <c r="A112" s="80"/>
      <c r="B112" s="81"/>
      <c r="C112" s="81"/>
      <c r="D112" s="81"/>
      <c r="E112" s="150"/>
      <c r="F112" s="81"/>
      <c r="G112" s="81"/>
      <c r="H112" s="133"/>
    </row>
    <row r="113" spans="1:8" x14ac:dyDescent="0.2">
      <c r="A113" s="80"/>
      <c r="B113" s="81"/>
      <c r="C113" s="81"/>
      <c r="D113" s="81"/>
      <c r="E113" s="150"/>
      <c r="F113" s="81"/>
      <c r="G113" s="81"/>
      <c r="H113" s="133"/>
    </row>
    <row r="114" spans="1:8" x14ac:dyDescent="0.2">
      <c r="A114" s="80"/>
      <c r="B114" s="81"/>
      <c r="C114" s="81"/>
      <c r="D114" s="81"/>
      <c r="E114" s="150"/>
      <c r="F114" s="81"/>
      <c r="G114" s="81"/>
      <c r="H114" s="133"/>
    </row>
    <row r="115" spans="1:8" x14ac:dyDescent="0.2">
      <c r="A115" s="80"/>
      <c r="B115" s="81"/>
      <c r="C115" s="81"/>
      <c r="D115" s="81"/>
      <c r="E115" s="150"/>
      <c r="F115" s="81"/>
      <c r="G115" s="81"/>
      <c r="H115" s="133"/>
    </row>
    <row r="116" spans="1:8" x14ac:dyDescent="0.2">
      <c r="A116" s="80"/>
      <c r="B116" s="81"/>
      <c r="C116" s="81"/>
      <c r="D116" s="81"/>
      <c r="E116" s="150"/>
      <c r="F116" s="81"/>
      <c r="G116" s="81"/>
      <c r="H116" s="133"/>
    </row>
    <row r="117" spans="1:8" x14ac:dyDescent="0.2">
      <c r="A117" s="80"/>
      <c r="B117" s="81"/>
      <c r="C117" s="81"/>
      <c r="D117" s="81"/>
      <c r="E117" s="150"/>
      <c r="F117" s="81"/>
      <c r="G117" s="81"/>
      <c r="H117" s="133"/>
    </row>
    <row r="118" spans="1:8" x14ac:dyDescent="0.2">
      <c r="A118" s="80"/>
      <c r="B118" s="81"/>
      <c r="C118" s="81"/>
      <c r="D118" s="81"/>
      <c r="E118" s="150"/>
      <c r="F118" s="81"/>
      <c r="G118" s="81"/>
      <c r="H118" s="133"/>
    </row>
    <row r="119" spans="1:8" x14ac:dyDescent="0.2">
      <c r="A119" s="80"/>
      <c r="B119" s="81"/>
      <c r="C119" s="81"/>
      <c r="D119" s="81"/>
      <c r="E119" s="150"/>
      <c r="F119" s="81"/>
      <c r="G119" s="81"/>
      <c r="H119" s="133"/>
    </row>
    <row r="120" spans="1:8" x14ac:dyDescent="0.2">
      <c r="A120" s="80"/>
      <c r="B120" s="81"/>
      <c r="C120" s="81"/>
      <c r="D120" s="81"/>
      <c r="E120" s="150"/>
      <c r="F120" s="81"/>
      <c r="G120" s="81"/>
      <c r="H120" s="133"/>
    </row>
    <row r="121" spans="1:8" x14ac:dyDescent="0.2">
      <c r="A121" s="80"/>
      <c r="B121" s="81"/>
      <c r="C121" s="81"/>
      <c r="D121" s="81"/>
      <c r="E121" s="150"/>
      <c r="F121" s="81"/>
      <c r="G121" s="81"/>
      <c r="H121" s="133"/>
    </row>
    <row r="122" spans="1:8" x14ac:dyDescent="0.2">
      <c r="A122" s="80"/>
      <c r="B122" s="81"/>
      <c r="C122" s="81"/>
      <c r="D122" s="81"/>
      <c r="E122" s="150"/>
      <c r="F122" s="81"/>
      <c r="G122" s="81"/>
      <c r="H122" s="133"/>
    </row>
    <row r="123" spans="1:8" x14ac:dyDescent="0.2">
      <c r="A123" s="80"/>
      <c r="B123" s="81"/>
      <c r="C123" s="81"/>
      <c r="D123" s="81"/>
      <c r="E123" s="150"/>
      <c r="F123" s="81"/>
      <c r="G123" s="81"/>
      <c r="H123" s="133"/>
    </row>
    <row r="124" spans="1:8" x14ac:dyDescent="0.2">
      <c r="A124" s="80"/>
      <c r="B124" s="81"/>
      <c r="C124" s="81"/>
      <c r="D124" s="81"/>
      <c r="E124" s="150"/>
      <c r="F124" s="81"/>
      <c r="G124" s="81"/>
      <c r="H124" s="133"/>
    </row>
    <row r="125" spans="1:8" x14ac:dyDescent="0.2">
      <c r="A125" s="80"/>
      <c r="B125" s="81"/>
      <c r="C125" s="81"/>
      <c r="D125" s="81"/>
      <c r="E125" s="150"/>
      <c r="F125" s="81"/>
      <c r="G125" s="81"/>
      <c r="H125" s="133"/>
    </row>
    <row r="126" spans="1:8" x14ac:dyDescent="0.2">
      <c r="A126" s="80"/>
      <c r="B126" s="81"/>
      <c r="C126" s="81"/>
      <c r="D126" s="81"/>
      <c r="E126" s="150"/>
      <c r="F126" s="81"/>
      <c r="G126" s="81"/>
      <c r="H126" s="133"/>
    </row>
    <row r="127" spans="1:8" x14ac:dyDescent="0.2">
      <c r="A127" s="80"/>
      <c r="B127" s="81"/>
      <c r="C127" s="81"/>
      <c r="D127" s="81"/>
      <c r="E127" s="150"/>
      <c r="F127" s="81"/>
      <c r="G127" s="81"/>
      <c r="H127" s="133"/>
    </row>
    <row r="128" spans="1:8" x14ac:dyDescent="0.2">
      <c r="A128" s="80"/>
      <c r="B128" s="81"/>
      <c r="C128" s="81"/>
      <c r="D128" s="81"/>
      <c r="E128" s="150"/>
      <c r="F128" s="81"/>
      <c r="G128" s="81"/>
      <c r="H128" s="133"/>
    </row>
    <row r="129" spans="1:8" x14ac:dyDescent="0.2">
      <c r="A129" s="80"/>
      <c r="B129" s="81"/>
      <c r="C129" s="81"/>
      <c r="D129" s="81"/>
      <c r="E129" s="150"/>
      <c r="F129" s="81"/>
      <c r="G129" s="81"/>
      <c r="H129" s="133"/>
    </row>
    <row r="130" spans="1:8" x14ac:dyDescent="0.2">
      <c r="A130" s="80"/>
      <c r="B130" s="81"/>
      <c r="C130" s="81"/>
      <c r="D130" s="81"/>
      <c r="E130" s="150"/>
      <c r="F130" s="81"/>
      <c r="G130" s="81"/>
      <c r="H130" s="133"/>
    </row>
    <row r="131" spans="1:8" x14ac:dyDescent="0.2">
      <c r="A131" s="80"/>
      <c r="B131" s="81"/>
      <c r="C131" s="81"/>
      <c r="D131" s="81"/>
      <c r="E131" s="150"/>
      <c r="F131" s="81"/>
      <c r="G131" s="81"/>
      <c r="H131" s="133"/>
    </row>
    <row r="132" spans="1:8" x14ac:dyDescent="0.2">
      <c r="A132" s="80"/>
      <c r="B132" s="81"/>
      <c r="C132" s="81"/>
      <c r="D132" s="81"/>
      <c r="E132" s="150"/>
      <c r="F132" s="81"/>
      <c r="G132" s="81"/>
      <c r="H132" s="133"/>
    </row>
    <row r="133" spans="1:8" x14ac:dyDescent="0.2">
      <c r="A133" s="80"/>
      <c r="B133" s="81"/>
      <c r="C133" s="81"/>
      <c r="D133" s="81"/>
      <c r="E133" s="150"/>
      <c r="F133" s="81"/>
      <c r="G133" s="81"/>
      <c r="H133" s="133"/>
    </row>
    <row r="134" spans="1:8" x14ac:dyDescent="0.2">
      <c r="A134" s="80"/>
      <c r="B134" s="81"/>
      <c r="C134" s="81"/>
      <c r="D134" s="81"/>
      <c r="E134" s="150"/>
      <c r="F134" s="81"/>
      <c r="G134" s="81"/>
      <c r="H134" s="133"/>
    </row>
    <row r="135" spans="1:8" x14ac:dyDescent="0.2">
      <c r="A135" s="80"/>
      <c r="B135" s="81"/>
      <c r="C135" s="81"/>
      <c r="D135" s="81"/>
      <c r="E135" s="150"/>
      <c r="F135" s="81"/>
      <c r="G135" s="81"/>
      <c r="H135" s="133"/>
    </row>
    <row r="136" spans="1:8" x14ac:dyDescent="0.2">
      <c r="A136" s="80"/>
      <c r="B136" s="81"/>
      <c r="C136" s="81"/>
      <c r="D136" s="81"/>
      <c r="E136" s="150"/>
      <c r="F136" s="81"/>
      <c r="G136" s="81"/>
      <c r="H136" s="133"/>
    </row>
    <row r="137" spans="1:8" x14ac:dyDescent="0.2">
      <c r="A137" s="80"/>
      <c r="B137" s="81"/>
      <c r="C137" s="81"/>
      <c r="D137" s="81"/>
      <c r="E137" s="81"/>
      <c r="F137" s="81"/>
      <c r="G137" s="81"/>
      <c r="H137" s="133"/>
    </row>
    <row r="138" spans="1:8" x14ac:dyDescent="0.2">
      <c r="A138" s="80"/>
      <c r="B138" s="81"/>
      <c r="C138" s="81"/>
      <c r="D138" s="81"/>
      <c r="E138" s="81"/>
      <c r="F138" s="81"/>
      <c r="G138" s="81"/>
      <c r="H138" s="133"/>
    </row>
    <row r="139" spans="1:8" x14ac:dyDescent="0.2">
      <c r="A139" s="80"/>
      <c r="B139" s="81"/>
      <c r="C139" s="81"/>
      <c r="D139" s="81"/>
      <c r="E139" s="81"/>
      <c r="F139" s="81"/>
      <c r="G139" s="81"/>
      <c r="H139" s="133"/>
    </row>
    <row r="140" spans="1:8" x14ac:dyDescent="0.2">
      <c r="A140" s="80"/>
      <c r="B140" s="81"/>
      <c r="C140" s="81"/>
      <c r="D140" s="81"/>
      <c r="E140" s="81"/>
      <c r="F140" s="81"/>
      <c r="G140" s="81"/>
      <c r="H140" s="133"/>
    </row>
    <row r="141" spans="1:8" x14ac:dyDescent="0.2">
      <c r="A141" s="80"/>
      <c r="B141" s="81"/>
      <c r="C141" s="81"/>
      <c r="D141" s="81"/>
      <c r="E141" s="81"/>
      <c r="F141" s="81"/>
      <c r="G141" s="81"/>
      <c r="H141" s="133"/>
    </row>
    <row r="142" spans="1:8" x14ac:dyDescent="0.2">
      <c r="A142" s="80"/>
      <c r="B142" s="81"/>
      <c r="C142" s="81"/>
      <c r="D142" s="81"/>
      <c r="E142" s="81"/>
      <c r="F142" s="81"/>
      <c r="G142" s="81"/>
      <c r="H142" s="133"/>
    </row>
    <row r="143" spans="1:8" x14ac:dyDescent="0.2">
      <c r="A143" s="80"/>
      <c r="B143" s="81"/>
      <c r="C143" s="81"/>
      <c r="D143" s="81"/>
      <c r="E143" s="81"/>
      <c r="F143" s="81"/>
      <c r="G143" s="81"/>
      <c r="H143" s="133"/>
    </row>
  </sheetData>
  <sheetProtection insertHyperlinks="0" autoFilter="0" pivotTables="0"/>
  <mergeCells count="4">
    <mergeCell ref="B2:E3"/>
    <mergeCell ref="C4:E4"/>
    <mergeCell ref="C5:E5"/>
    <mergeCell ref="C7:E7"/>
  </mergeCells>
  <conditionalFormatting sqref="G3:G5">
    <cfRule type="cellIs" dxfId="97" priority="92" stopIfTrue="1" operator="greaterThan">
      <formula>0</formula>
    </cfRule>
  </conditionalFormatting>
  <conditionalFormatting sqref="C4:E4">
    <cfRule type="expression" dxfId="96" priority="93" stopIfTrue="1">
      <formula>IF($C$4="AWS / FA / Signal &amp; Magnet",1,0)</formula>
    </cfRule>
  </conditionalFormatting>
  <conditionalFormatting sqref="F6">
    <cfRule type="expression" dxfId="95" priority="91">
      <formula>$F$6="nach RIL 479"</formula>
    </cfRule>
  </conditionalFormatting>
  <conditionalFormatting sqref="B51">
    <cfRule type="containsText" dxfId="94" priority="90" operator="containsText" text="*Aufbaulänge*">
      <formula>NOT(ISERROR(SEARCH("*Aufbaulänge*",B51)))</formula>
    </cfRule>
  </conditionalFormatting>
  <conditionalFormatting sqref="G50">
    <cfRule type="cellIs" dxfId="93" priority="80" stopIfTrue="1" operator="greaterThan">
      <formula>0</formula>
    </cfRule>
  </conditionalFormatting>
  <conditionalFormatting sqref="G29">
    <cfRule type="cellIs" dxfId="92" priority="60" stopIfTrue="1" operator="greaterThan">
      <formula>0</formula>
    </cfRule>
  </conditionalFormatting>
  <conditionalFormatting sqref="F10">
    <cfRule type="cellIs" dxfId="91" priority="58" stopIfTrue="1" operator="greaterThan">
      <formula>0</formula>
    </cfRule>
  </conditionalFormatting>
  <conditionalFormatting sqref="F11">
    <cfRule type="cellIs" dxfId="90" priority="57" stopIfTrue="1" operator="greaterThan">
      <formula>0</formula>
    </cfRule>
  </conditionalFormatting>
  <conditionalFormatting sqref="F14">
    <cfRule type="cellIs" dxfId="89" priority="56" stopIfTrue="1" operator="greaterThan">
      <formula>0</formula>
    </cfRule>
  </conditionalFormatting>
  <conditionalFormatting sqref="F12">
    <cfRule type="cellIs" dxfId="88" priority="53" stopIfTrue="1" operator="greaterThan">
      <formula>0</formula>
    </cfRule>
  </conditionalFormatting>
  <conditionalFormatting sqref="F13">
    <cfRule type="cellIs" dxfId="87" priority="52" stopIfTrue="1" operator="greaterThan">
      <formula>0</formula>
    </cfRule>
  </conditionalFormatting>
  <conditionalFormatting sqref="F15:F16">
    <cfRule type="cellIs" dxfId="86" priority="51" stopIfTrue="1" operator="greaterThan">
      <formula>0</formula>
    </cfRule>
  </conditionalFormatting>
  <conditionalFormatting sqref="F18">
    <cfRule type="cellIs" dxfId="85" priority="50" stopIfTrue="1" operator="greaterThan">
      <formula>0</formula>
    </cfRule>
  </conditionalFormatting>
  <conditionalFormatting sqref="F17">
    <cfRule type="cellIs" dxfId="84" priority="49" stopIfTrue="1" operator="greaterThan">
      <formula>0</formula>
    </cfRule>
  </conditionalFormatting>
  <conditionalFormatting sqref="F19">
    <cfRule type="cellIs" dxfId="83" priority="47" stopIfTrue="1" operator="greaterThan">
      <formula>0</formula>
    </cfRule>
    <cfRule type="cellIs" dxfId="82" priority="48" stopIfTrue="1" operator="lessThan">
      <formula>0</formula>
    </cfRule>
  </conditionalFormatting>
  <conditionalFormatting sqref="F26:F27">
    <cfRule type="cellIs" dxfId="81" priority="46" stopIfTrue="1" operator="greaterThan">
      <formula>0</formula>
    </cfRule>
  </conditionalFormatting>
  <conditionalFormatting sqref="F29">
    <cfRule type="cellIs" dxfId="80" priority="45" stopIfTrue="1" operator="greaterThan">
      <formula>0</formula>
    </cfRule>
  </conditionalFormatting>
  <conditionalFormatting sqref="F28">
    <cfRule type="cellIs" dxfId="79" priority="44" stopIfTrue="1" operator="greaterThan">
      <formula>0</formula>
    </cfRule>
  </conditionalFormatting>
  <conditionalFormatting sqref="F30">
    <cfRule type="cellIs" dxfId="78" priority="42" stopIfTrue="1" operator="greaterThan">
      <formula>0</formula>
    </cfRule>
    <cfRule type="cellIs" dxfId="77" priority="43" stopIfTrue="1" operator="lessThan">
      <formula>0</formula>
    </cfRule>
  </conditionalFormatting>
  <conditionalFormatting sqref="F21">
    <cfRule type="cellIs" dxfId="76" priority="36" stopIfTrue="1" operator="greaterThan">
      <formula>0</formula>
    </cfRule>
  </conditionalFormatting>
  <conditionalFormatting sqref="F22">
    <cfRule type="cellIs" dxfId="75" priority="35" stopIfTrue="1" operator="greaterThan">
      <formula>0</formula>
    </cfRule>
  </conditionalFormatting>
  <conditionalFormatting sqref="F25">
    <cfRule type="cellIs" dxfId="74" priority="34" stopIfTrue="1" operator="greaterThan">
      <formula>0</formula>
    </cfRule>
  </conditionalFormatting>
  <conditionalFormatting sqref="F23">
    <cfRule type="cellIs" dxfId="73" priority="33" stopIfTrue="1" operator="greaterThan">
      <formula>0</formula>
    </cfRule>
  </conditionalFormatting>
  <conditionalFormatting sqref="F24">
    <cfRule type="cellIs" dxfId="72" priority="32" stopIfTrue="1" operator="greaterThan">
      <formula>0</formula>
    </cfRule>
  </conditionalFormatting>
  <conditionalFormatting sqref="F32">
    <cfRule type="cellIs" dxfId="71" priority="31" stopIfTrue="1" operator="greaterThan">
      <formula>0</formula>
    </cfRule>
  </conditionalFormatting>
  <conditionalFormatting sqref="F33">
    <cfRule type="cellIs" dxfId="70" priority="30" stopIfTrue="1" operator="greaterThan">
      <formula>0</formula>
    </cfRule>
  </conditionalFormatting>
  <conditionalFormatting sqref="F34">
    <cfRule type="cellIs" dxfId="69" priority="29" stopIfTrue="1" operator="greaterThan">
      <formula>0</formula>
    </cfRule>
  </conditionalFormatting>
  <conditionalFormatting sqref="F36:F37">
    <cfRule type="cellIs" dxfId="68" priority="28" stopIfTrue="1" operator="greaterThan">
      <formula>0</formula>
    </cfRule>
  </conditionalFormatting>
  <conditionalFormatting sqref="F35">
    <cfRule type="cellIs" dxfId="67" priority="27" stopIfTrue="1" operator="greaterThan">
      <formula>0</formula>
    </cfRule>
  </conditionalFormatting>
  <conditionalFormatting sqref="F38">
    <cfRule type="cellIs" dxfId="66" priority="25" stopIfTrue="1" operator="greaterThan">
      <formula>0</formula>
    </cfRule>
  </conditionalFormatting>
  <conditionalFormatting sqref="F39">
    <cfRule type="cellIs" dxfId="65" priority="24" stopIfTrue="1" operator="greaterThan">
      <formula>0</formula>
    </cfRule>
  </conditionalFormatting>
  <conditionalFormatting sqref="F41">
    <cfRule type="cellIs" dxfId="64" priority="23" stopIfTrue="1" operator="greaterThan">
      <formula>0</formula>
    </cfRule>
  </conditionalFormatting>
  <conditionalFormatting sqref="F43">
    <cfRule type="cellIs" dxfId="63" priority="22" stopIfTrue="1" operator="greaterThan">
      <formula>0</formula>
    </cfRule>
  </conditionalFormatting>
  <conditionalFormatting sqref="F42">
    <cfRule type="cellIs" dxfId="62" priority="21" stopIfTrue="1" operator="greaterThan">
      <formula>0</formula>
    </cfRule>
  </conditionalFormatting>
  <conditionalFormatting sqref="F44">
    <cfRule type="cellIs" dxfId="61" priority="20" stopIfTrue="1" operator="greaterThan">
      <formula>0</formula>
    </cfRule>
  </conditionalFormatting>
  <conditionalFormatting sqref="G48">
    <cfRule type="cellIs" dxfId="60" priority="18" stopIfTrue="1" operator="greaterThan">
      <formula>0</formula>
    </cfRule>
  </conditionalFormatting>
  <conditionalFormatting sqref="F45:F46">
    <cfRule type="cellIs" dxfId="59" priority="17" stopIfTrue="1" operator="greaterThan">
      <formula>0</formula>
    </cfRule>
  </conditionalFormatting>
  <conditionalFormatting sqref="F48">
    <cfRule type="cellIs" dxfId="58" priority="16" stopIfTrue="1" operator="greaterThan">
      <formula>0</formula>
    </cfRule>
  </conditionalFormatting>
  <conditionalFormatting sqref="F47">
    <cfRule type="cellIs" dxfId="57" priority="15" stopIfTrue="1" operator="greaterThan">
      <formula>0</formula>
    </cfRule>
  </conditionalFormatting>
  <conditionalFormatting sqref="F49">
    <cfRule type="cellIs" dxfId="56" priority="13" stopIfTrue="1" operator="greaterThan">
      <formula>0</formula>
    </cfRule>
    <cfRule type="cellIs" dxfId="55" priority="14" stopIfTrue="1" operator="lessThan">
      <formula>0</formula>
    </cfRule>
  </conditionalFormatting>
  <conditionalFormatting sqref="F54:F55">
    <cfRule type="cellIs" dxfId="54" priority="11" stopIfTrue="1" operator="greaterThan">
      <formula>0</formula>
    </cfRule>
  </conditionalFormatting>
  <conditionalFormatting sqref="F57">
    <cfRule type="cellIs" dxfId="53" priority="10" stopIfTrue="1" operator="greaterThan">
      <formula>0</formula>
    </cfRule>
  </conditionalFormatting>
  <conditionalFormatting sqref="F56">
    <cfRule type="cellIs" dxfId="52" priority="9" stopIfTrue="1" operator="greaterThan">
      <formula>0</formula>
    </cfRule>
  </conditionalFormatting>
  <conditionalFormatting sqref="F58">
    <cfRule type="cellIs" dxfId="51" priority="7" stopIfTrue="1" operator="greaterThan">
      <formula>0</formula>
    </cfRule>
    <cfRule type="cellIs" dxfId="50" priority="8" stopIfTrue="1" operator="lessThan">
      <formula>0</formula>
    </cfRule>
  </conditionalFormatting>
  <conditionalFormatting sqref="F51">
    <cfRule type="cellIs" dxfId="49" priority="6" stopIfTrue="1" operator="greaterThan">
      <formula>0</formula>
    </cfRule>
  </conditionalFormatting>
  <conditionalFormatting sqref="F52">
    <cfRule type="cellIs" dxfId="48" priority="5" stopIfTrue="1" operator="greaterThan">
      <formula>0</formula>
    </cfRule>
  </conditionalFormatting>
  <conditionalFormatting sqref="F53">
    <cfRule type="cellIs" dxfId="47" priority="4" stopIfTrue="1" operator="greaterThan">
      <formula>0</formula>
    </cfRule>
  </conditionalFormatting>
  <conditionalFormatting sqref="G57">
    <cfRule type="cellIs" dxfId="46" priority="3" stopIfTrue="1" operator="greaterThan">
      <formula>0</formula>
    </cfRule>
  </conditionalFormatting>
  <conditionalFormatting sqref="G18">
    <cfRule type="cellIs" dxfId="45" priority="2" stopIfTrue="1" operator="greaterThan">
      <formula>0</formula>
    </cfRule>
  </conditionalFormatting>
  <conditionalFormatting sqref="G6">
    <cfRule type="cellIs" dxfId="44" priority="1" stopIfTrue="1" operator="greaterThan">
      <formula>0</formula>
    </cfRule>
  </conditionalFormatting>
  <dataValidations count="4">
    <dataValidation type="list" allowBlank="1" showInputMessage="1" showErrorMessage="1" sqref="D10:D15 D51:D54 D32:D36 D21:D26" xr:uid="{00000000-0002-0000-0000-000000000000}">
      <formula1>"h, Stk, psch"</formula1>
    </dataValidation>
    <dataValidation type="decimal" operator="greaterThan" allowBlank="1" showInputMessage="1" showErrorMessage="1" sqref="F45 E56 C10:C15 C21:C26 C32:C36 C51:C54 E10:E15 E21:E26 E32:E36 E51:E54 E17 E28 E47 G3:G6" xr:uid="{00000000-0002-0000-0000-000001000000}">
      <formula1>0</formula1>
    </dataValidation>
    <dataValidation type="decimal" allowBlank="1" showInputMessage="1" showErrorMessage="1" sqref="E19 E30 E49 E58" xr:uid="{00000000-0002-0000-0000-000002000000}">
      <formula1>-1</formula1>
      <formula2>1</formula2>
    </dataValidation>
    <dataValidation type="list" allowBlank="1" showInputMessage="1" showErrorMessage="1" sqref="C4:E4" xr:uid="{00000000-0002-0000-0000-000003000000}">
      <formula1>$C$74:$C$85</formula1>
    </dataValidation>
  </dataValidations>
  <pageMargins left="0.70866141732283472" right="0.39370078740157483" top="0.59055118110236227" bottom="0.23622047244094491" header="0.19685039370078741" footer="0.19685039370078741"/>
  <pageSetup paperSize="9" scale="75" orientation="portrait" horizontalDpi="300" verticalDpi="30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141"/>
  <sheetViews>
    <sheetView tabSelected="1" workbookViewId="0">
      <selection activeCell="F11" sqref="F11"/>
    </sheetView>
  </sheetViews>
  <sheetFormatPr baseColWidth="10" defaultColWidth="11.42578125" defaultRowHeight="12.75" x14ac:dyDescent="0.2"/>
  <cols>
    <col min="1" max="1" width="2.140625" style="6" customWidth="1"/>
    <col min="2" max="2" width="35.42578125" style="37" customWidth="1"/>
    <col min="3" max="3" width="7.5703125" style="37" customWidth="1"/>
    <col min="4" max="4" width="8" style="37" bestFit="1" customWidth="1"/>
    <col min="5" max="5" width="11.85546875" style="37" bestFit="1" customWidth="1"/>
    <col min="6" max="6" width="11.7109375" style="37" bestFit="1" customWidth="1"/>
    <col min="7" max="7" width="25.7109375" style="37" bestFit="1" customWidth="1"/>
    <col min="8" max="17" width="11.42578125" style="75"/>
    <col min="18" max="16384" width="11.42578125" style="3"/>
  </cols>
  <sheetData>
    <row r="1" spans="1:17" ht="4.5" customHeight="1" x14ac:dyDescent="0.2">
      <c r="A1" s="1"/>
      <c r="B1" s="10"/>
      <c r="C1" s="10"/>
      <c r="D1" s="10"/>
      <c r="E1" s="10"/>
      <c r="F1" s="10"/>
      <c r="G1" s="10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ht="15" customHeight="1" x14ac:dyDescent="0.2">
      <c r="A2" s="1"/>
      <c r="B2" s="234" t="s">
        <v>80</v>
      </c>
      <c r="C2" s="235"/>
      <c r="D2" s="235"/>
      <c r="E2" s="236"/>
      <c r="F2" s="237"/>
      <c r="G2" s="237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15" customHeight="1" x14ac:dyDescent="0.2">
      <c r="A3" s="38"/>
      <c r="B3" s="235"/>
      <c r="C3" s="235"/>
      <c r="D3" s="235"/>
      <c r="E3" s="236"/>
      <c r="F3" s="238"/>
      <c r="G3" s="238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ht="15" customHeight="1" x14ac:dyDescent="0.2">
      <c r="A4" s="1"/>
      <c r="B4" s="50" t="s">
        <v>78</v>
      </c>
      <c r="C4" s="239" t="s">
        <v>62</v>
      </c>
      <c r="D4" s="239"/>
      <c r="E4" s="240"/>
      <c r="F4" s="163"/>
      <c r="G4" s="164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ht="15" customHeight="1" x14ac:dyDescent="0.2">
      <c r="A5" s="1"/>
      <c r="B5" s="48" t="s">
        <v>13</v>
      </c>
      <c r="C5" s="241" t="s">
        <v>179</v>
      </c>
      <c r="D5" s="242"/>
      <c r="E5" s="242"/>
      <c r="F5" s="12"/>
      <c r="G5" s="5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ht="43.5" customHeight="1" x14ac:dyDescent="0.2">
      <c r="A6" s="1"/>
      <c r="B6" s="49" t="s">
        <v>12</v>
      </c>
      <c r="C6" s="243" t="s">
        <v>180</v>
      </c>
      <c r="D6" s="244"/>
      <c r="E6" s="245"/>
      <c r="F6" s="22" t="s">
        <v>42</v>
      </c>
      <c r="G6" s="96" t="str">
        <f>Gerät!G7</f>
        <v>[Name des Bieters]</v>
      </c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ht="4.5" customHeight="1" thickBot="1" x14ac:dyDescent="0.25">
      <c r="A7" s="1"/>
      <c r="B7" s="10"/>
      <c r="C7" s="10"/>
      <c r="D7" s="10"/>
      <c r="E7" s="14"/>
      <c r="F7" s="10"/>
      <c r="G7" s="10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ht="15" customHeight="1" x14ac:dyDescent="0.2">
      <c r="A8" s="4">
        <v>1</v>
      </c>
      <c r="B8" s="54" t="s">
        <v>72</v>
      </c>
      <c r="C8" s="15" t="s">
        <v>71</v>
      </c>
      <c r="D8" s="15" t="s">
        <v>69</v>
      </c>
      <c r="E8" s="15" t="s">
        <v>5</v>
      </c>
      <c r="F8" s="15" t="s">
        <v>0</v>
      </c>
      <c r="G8" s="55" t="s">
        <v>3</v>
      </c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 ht="15" customHeight="1" x14ac:dyDescent="0.2">
      <c r="A9" s="4">
        <v>2</v>
      </c>
      <c r="B9" s="56" t="s">
        <v>83</v>
      </c>
      <c r="C9" s="47"/>
      <c r="D9" s="27" t="s">
        <v>61</v>
      </c>
      <c r="E9" s="57"/>
      <c r="F9" s="58">
        <f>E9</f>
        <v>0</v>
      </c>
      <c r="G9" s="59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15" customHeight="1" x14ac:dyDescent="0.2">
      <c r="A10" s="4">
        <v>3</v>
      </c>
      <c r="B10" s="60" t="s">
        <v>174</v>
      </c>
      <c r="C10" s="165"/>
      <c r="D10" s="27" t="s">
        <v>84</v>
      </c>
      <c r="E10" s="58">
        <f>C10*$E$9</f>
        <v>0</v>
      </c>
      <c r="F10" s="58">
        <f>E10</f>
        <v>0</v>
      </c>
      <c r="G10" s="61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ht="15" customHeight="1" x14ac:dyDescent="0.2">
      <c r="A11" s="4">
        <v>4</v>
      </c>
      <c r="B11" s="60" t="s">
        <v>175</v>
      </c>
      <c r="C11" s="62"/>
      <c r="D11" s="27" t="s">
        <v>84</v>
      </c>
      <c r="E11" s="58">
        <f>C11*$E$9</f>
        <v>0</v>
      </c>
      <c r="F11" s="58">
        <f>E11</f>
        <v>0</v>
      </c>
      <c r="G11" s="61"/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 ht="15" customHeight="1" thickBot="1" x14ac:dyDescent="0.25">
      <c r="A12" s="4">
        <v>5</v>
      </c>
      <c r="B12" s="166" t="s">
        <v>176</v>
      </c>
      <c r="C12" s="79"/>
      <c r="D12" s="167" t="s">
        <v>112</v>
      </c>
      <c r="E12" s="168"/>
      <c r="F12" s="63">
        <f>E12</f>
        <v>0</v>
      </c>
      <c r="G12" s="64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ht="15" customHeight="1" thickTop="1" x14ac:dyDescent="0.2">
      <c r="A13" s="4">
        <v>6</v>
      </c>
      <c r="B13" s="169" t="s">
        <v>68</v>
      </c>
      <c r="C13" s="18"/>
      <c r="D13" s="19"/>
      <c r="E13" s="20"/>
      <c r="F13" s="58">
        <f>SUM(F9:F12)</f>
        <v>0</v>
      </c>
      <c r="G13" s="170" t="s">
        <v>113</v>
      </c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ht="15" customHeight="1" thickBot="1" x14ac:dyDescent="0.25">
      <c r="A14" s="4">
        <v>7</v>
      </c>
      <c r="B14" s="65" t="s">
        <v>110</v>
      </c>
      <c r="C14" s="21"/>
      <c r="D14" s="22"/>
      <c r="E14" s="171"/>
      <c r="F14" s="58">
        <f>E14*F13</f>
        <v>0</v>
      </c>
      <c r="G14" s="172" t="s">
        <v>86</v>
      </c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ht="15" customHeight="1" x14ac:dyDescent="0.2">
      <c r="A15" s="4">
        <v>8</v>
      </c>
      <c r="B15" s="65" t="s">
        <v>39</v>
      </c>
      <c r="C15" s="21"/>
      <c r="D15" s="24"/>
      <c r="E15" s="25"/>
      <c r="F15" s="66">
        <f>F13+F14</f>
        <v>0</v>
      </c>
      <c r="G15" s="173" t="str">
        <f>IF(F13=0,"",(F15+F16))</f>
        <v/>
      </c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ht="15" customHeight="1" thickBot="1" x14ac:dyDescent="0.25">
      <c r="A16" s="4">
        <v>9</v>
      </c>
      <c r="B16" s="65" t="s">
        <v>167</v>
      </c>
      <c r="C16" s="180" t="s">
        <v>155</v>
      </c>
      <c r="D16" s="182"/>
      <c r="E16" s="171"/>
      <c r="F16" s="66">
        <f>F15*E16</f>
        <v>0</v>
      </c>
      <c r="G16" s="184" t="s">
        <v>153</v>
      </c>
      <c r="H16" s="2"/>
      <c r="I16" s="2"/>
      <c r="J16" s="2"/>
      <c r="K16" s="2"/>
      <c r="L16" s="2"/>
      <c r="M16" s="2"/>
      <c r="N16" s="2"/>
      <c r="O16" s="2"/>
      <c r="P16" s="2"/>
      <c r="Q16" s="3"/>
    </row>
    <row r="17" spans="1:17" ht="15" customHeight="1" x14ac:dyDescent="0.2">
      <c r="A17" s="4">
        <v>10</v>
      </c>
      <c r="B17" s="54" t="s">
        <v>166</v>
      </c>
      <c r="C17" s="15" t="s">
        <v>71</v>
      </c>
      <c r="D17" s="15" t="s">
        <v>69</v>
      </c>
      <c r="E17" s="15" t="s">
        <v>5</v>
      </c>
      <c r="F17" s="15" t="s">
        <v>0</v>
      </c>
      <c r="G17" s="55" t="s">
        <v>3</v>
      </c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ht="15" customHeight="1" x14ac:dyDescent="0.2">
      <c r="A18" s="4">
        <v>11</v>
      </c>
      <c r="B18" s="174" t="s">
        <v>114</v>
      </c>
      <c r="C18" s="218"/>
      <c r="D18" s="220"/>
      <c r="E18" s="67"/>
      <c r="F18" s="58">
        <f>C18*E18</f>
        <v>0</v>
      </c>
      <c r="G18" s="61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ht="15" customHeight="1" x14ac:dyDescent="0.2">
      <c r="A19" s="4">
        <v>12</v>
      </c>
      <c r="B19" s="174" t="s">
        <v>115</v>
      </c>
      <c r="C19" s="218"/>
      <c r="D19" s="220"/>
      <c r="E19" s="67"/>
      <c r="F19" s="58">
        <f>C19*E19</f>
        <v>0</v>
      </c>
      <c r="G19" s="61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ht="15" customHeight="1" thickBot="1" x14ac:dyDescent="0.25">
      <c r="A20" s="4">
        <v>13</v>
      </c>
      <c r="B20" s="174" t="s">
        <v>116</v>
      </c>
      <c r="C20" s="219"/>
      <c r="D20" s="221"/>
      <c r="E20" s="175"/>
      <c r="F20" s="63">
        <f>C20*E20</f>
        <v>0</v>
      </c>
      <c r="G20" s="61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ht="15" customHeight="1" thickTop="1" x14ac:dyDescent="0.2">
      <c r="A21" s="4">
        <v>14</v>
      </c>
      <c r="B21" s="68" t="s">
        <v>68</v>
      </c>
      <c r="C21" s="18"/>
      <c r="D21" s="19"/>
      <c r="E21" s="20"/>
      <c r="F21" s="58">
        <f>SUM(F18:F20)</f>
        <v>0</v>
      </c>
      <c r="G21" s="170" t="s">
        <v>117</v>
      </c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 ht="15" customHeight="1" thickBot="1" x14ac:dyDescent="0.25">
      <c r="A22" s="4">
        <v>15</v>
      </c>
      <c r="B22" s="69" t="s">
        <v>22</v>
      </c>
      <c r="C22" s="21"/>
      <c r="D22" s="22"/>
      <c r="E22" s="23"/>
      <c r="F22" s="58">
        <f>E22*F21</f>
        <v>0</v>
      </c>
      <c r="G22" s="70" t="str">
        <f>$G$14</f>
        <v>bezogen auf kalk. Selbstkosten</v>
      </c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 ht="15" customHeight="1" x14ac:dyDescent="0.2">
      <c r="A23" s="4">
        <v>16</v>
      </c>
      <c r="B23" s="65" t="s">
        <v>39</v>
      </c>
      <c r="C23" s="21"/>
      <c r="D23" s="24"/>
      <c r="E23" s="25"/>
      <c r="F23" s="66">
        <f>F21+F22</f>
        <v>0</v>
      </c>
      <c r="G23" s="176" t="str">
        <f>IF(F21=0,"",(F23+F24))</f>
        <v/>
      </c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 ht="15" customHeight="1" thickBot="1" x14ac:dyDescent="0.25">
      <c r="A24" s="4">
        <v>17</v>
      </c>
      <c r="B24" s="65" t="s">
        <v>167</v>
      </c>
      <c r="C24" s="180" t="s">
        <v>155</v>
      </c>
      <c r="D24" s="182"/>
      <c r="E24" s="171"/>
      <c r="F24" s="66">
        <f>F23*E24</f>
        <v>0</v>
      </c>
      <c r="G24" s="184" t="s">
        <v>163</v>
      </c>
      <c r="H24" s="2"/>
      <c r="I24" s="2"/>
      <c r="J24" s="2"/>
      <c r="K24" s="2"/>
      <c r="L24" s="2"/>
      <c r="M24" s="2"/>
      <c r="N24" s="2"/>
      <c r="O24" s="2"/>
      <c r="P24" s="2"/>
      <c r="Q24" s="3"/>
    </row>
    <row r="25" spans="1:17" ht="15" customHeight="1" x14ac:dyDescent="0.2">
      <c r="A25" s="4">
        <v>18</v>
      </c>
      <c r="B25" s="54" t="s">
        <v>118</v>
      </c>
      <c r="C25" s="15" t="s">
        <v>71</v>
      </c>
      <c r="D25" s="15" t="s">
        <v>69</v>
      </c>
      <c r="E25" s="15" t="s">
        <v>5</v>
      </c>
      <c r="F25" s="15" t="s">
        <v>0</v>
      </c>
      <c r="G25" s="55" t="s">
        <v>3</v>
      </c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7" ht="15" customHeight="1" x14ac:dyDescent="0.2">
      <c r="A26" s="4">
        <v>19</v>
      </c>
      <c r="B26" s="56" t="s">
        <v>162</v>
      </c>
      <c r="C26" s="47"/>
      <c r="D26" s="27" t="s">
        <v>61</v>
      </c>
      <c r="E26" s="58">
        <f>$E$9</f>
        <v>0</v>
      </c>
      <c r="F26" s="58"/>
      <c r="G26" s="61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 ht="15" customHeight="1" thickBot="1" x14ac:dyDescent="0.25">
      <c r="A27" s="4">
        <v>20</v>
      </c>
      <c r="B27" s="166" t="s">
        <v>119</v>
      </c>
      <c r="C27" s="177"/>
      <c r="D27" s="167" t="s">
        <v>70</v>
      </c>
      <c r="E27" s="63">
        <f>E26*C27/100</f>
        <v>0</v>
      </c>
      <c r="F27" s="63">
        <f>E27</f>
        <v>0</v>
      </c>
      <c r="G27" s="61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ht="15" customHeight="1" thickTop="1" x14ac:dyDescent="0.2">
      <c r="A28" s="4">
        <v>21</v>
      </c>
      <c r="B28" s="169" t="s">
        <v>68</v>
      </c>
      <c r="C28" s="18"/>
      <c r="D28" s="19"/>
      <c r="E28" s="20"/>
      <c r="F28" s="58">
        <f>SUM(F26:F27)</f>
        <v>0</v>
      </c>
      <c r="G28" s="170" t="s">
        <v>120</v>
      </c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 ht="15" customHeight="1" thickBot="1" x14ac:dyDescent="0.25">
      <c r="A29" s="4">
        <v>22</v>
      </c>
      <c r="B29" s="65" t="s">
        <v>22</v>
      </c>
      <c r="C29" s="21"/>
      <c r="D29" s="22"/>
      <c r="E29" s="23"/>
      <c r="F29" s="58">
        <f>E29*F28</f>
        <v>0</v>
      </c>
      <c r="G29" s="70" t="str">
        <f>$G$14</f>
        <v>bezogen auf kalk. Selbstkosten</v>
      </c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 ht="15" customHeight="1" x14ac:dyDescent="0.2">
      <c r="A30" s="4">
        <v>23</v>
      </c>
      <c r="B30" s="65" t="s">
        <v>39</v>
      </c>
      <c r="C30" s="21"/>
      <c r="D30" s="24"/>
      <c r="E30" s="25"/>
      <c r="F30" s="66">
        <f>F28+F29</f>
        <v>0</v>
      </c>
      <c r="G30" s="173" t="str">
        <f>IF(F28=0,"",(F30+F31))</f>
        <v/>
      </c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 ht="15" customHeight="1" thickBot="1" x14ac:dyDescent="0.25">
      <c r="A31" s="4">
        <v>24</v>
      </c>
      <c r="B31" s="65" t="s">
        <v>167</v>
      </c>
      <c r="C31" s="180" t="s">
        <v>155</v>
      </c>
      <c r="D31" s="182"/>
      <c r="E31" s="171"/>
      <c r="F31" s="66">
        <f>F30*E31</f>
        <v>0</v>
      </c>
      <c r="G31" s="184" t="s">
        <v>153</v>
      </c>
      <c r="H31" s="2"/>
      <c r="I31" s="2"/>
      <c r="J31" s="2"/>
      <c r="K31" s="2"/>
      <c r="L31" s="2"/>
      <c r="M31" s="2"/>
      <c r="N31" s="2"/>
      <c r="O31" s="2"/>
      <c r="P31" s="2"/>
      <c r="Q31" s="3"/>
    </row>
    <row r="32" spans="1:17" ht="15" customHeight="1" x14ac:dyDescent="0.2">
      <c r="A32" s="4">
        <v>25</v>
      </c>
      <c r="B32" s="54" t="s">
        <v>121</v>
      </c>
      <c r="C32" s="15" t="s">
        <v>71</v>
      </c>
      <c r="D32" s="15" t="s">
        <v>69</v>
      </c>
      <c r="E32" s="15" t="s">
        <v>5</v>
      </c>
      <c r="F32" s="15" t="s">
        <v>0</v>
      </c>
      <c r="G32" s="55" t="s">
        <v>3</v>
      </c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 ht="15" customHeight="1" x14ac:dyDescent="0.2">
      <c r="A33" s="4">
        <v>26</v>
      </c>
      <c r="B33" s="56" t="s">
        <v>162</v>
      </c>
      <c r="C33" s="47"/>
      <c r="D33" s="27" t="s">
        <v>61</v>
      </c>
      <c r="E33" s="58">
        <f>$E$9</f>
        <v>0</v>
      </c>
      <c r="F33" s="178"/>
      <c r="G33" s="61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 ht="15" customHeight="1" thickBot="1" x14ac:dyDescent="0.25">
      <c r="A34" s="4">
        <v>27</v>
      </c>
      <c r="B34" s="166" t="s">
        <v>122</v>
      </c>
      <c r="C34" s="177"/>
      <c r="D34" s="167" t="s">
        <v>70</v>
      </c>
      <c r="E34" s="63">
        <f>E33*C34/100</f>
        <v>0</v>
      </c>
      <c r="F34" s="63">
        <f>E34</f>
        <v>0</v>
      </c>
      <c r="G34" s="61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 ht="15" customHeight="1" thickTop="1" x14ac:dyDescent="0.2">
      <c r="A35" s="4">
        <v>28</v>
      </c>
      <c r="B35" s="169" t="s">
        <v>68</v>
      </c>
      <c r="C35" s="18"/>
      <c r="D35" s="19"/>
      <c r="E35" s="20"/>
      <c r="F35" s="58">
        <f>SUM(F33:F34)</f>
        <v>0</v>
      </c>
      <c r="G35" s="170" t="s">
        <v>120</v>
      </c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1:17" ht="17.25" customHeight="1" thickBot="1" x14ac:dyDescent="0.25">
      <c r="A36" s="4">
        <v>29</v>
      </c>
      <c r="B36" s="65" t="s">
        <v>22</v>
      </c>
      <c r="C36" s="21"/>
      <c r="D36" s="22"/>
      <c r="E36" s="23"/>
      <c r="F36" s="58">
        <f>E36*F35</f>
        <v>0</v>
      </c>
      <c r="G36" s="70" t="str">
        <f>$G$14</f>
        <v>bezogen auf kalk. Selbstkosten</v>
      </c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1:17" ht="15" customHeight="1" x14ac:dyDescent="0.2">
      <c r="A37" s="4">
        <v>30</v>
      </c>
      <c r="B37" s="65" t="s">
        <v>39</v>
      </c>
      <c r="C37" s="21"/>
      <c r="D37" s="24"/>
      <c r="E37" s="25"/>
      <c r="F37" s="66">
        <f>F35+F36</f>
        <v>0</v>
      </c>
      <c r="G37" s="173" t="str">
        <f>IF(F35=0,"",(F37+F38))</f>
        <v/>
      </c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1:17" ht="15" customHeight="1" thickBot="1" x14ac:dyDescent="0.25">
      <c r="A38" s="4">
        <v>31</v>
      </c>
      <c r="B38" s="65" t="s">
        <v>167</v>
      </c>
      <c r="C38" s="180" t="s">
        <v>155</v>
      </c>
      <c r="D38" s="182"/>
      <c r="E38" s="171"/>
      <c r="F38" s="66">
        <f>F37*E38</f>
        <v>0</v>
      </c>
      <c r="G38" s="184" t="s">
        <v>153</v>
      </c>
      <c r="H38" s="2"/>
      <c r="I38" s="2"/>
      <c r="J38" s="2"/>
      <c r="K38" s="2"/>
      <c r="L38" s="2"/>
      <c r="M38" s="2"/>
      <c r="N38" s="2"/>
      <c r="O38" s="2"/>
      <c r="P38" s="2"/>
      <c r="Q38" s="3"/>
    </row>
    <row r="39" spans="1:17" ht="15" customHeight="1" x14ac:dyDescent="0.2">
      <c r="A39" s="4">
        <v>32</v>
      </c>
      <c r="B39" s="54" t="s">
        <v>123</v>
      </c>
      <c r="C39" s="15" t="s">
        <v>71</v>
      </c>
      <c r="D39" s="15" t="s">
        <v>69</v>
      </c>
      <c r="E39" s="15" t="s">
        <v>5</v>
      </c>
      <c r="F39" s="15" t="s">
        <v>0</v>
      </c>
      <c r="G39" s="55" t="s">
        <v>3</v>
      </c>
      <c r="H39" s="3"/>
      <c r="I39" s="3"/>
      <c r="J39" s="3"/>
      <c r="K39" s="3"/>
      <c r="L39" s="3"/>
      <c r="M39" s="3"/>
      <c r="N39" s="3"/>
      <c r="O39" s="3"/>
      <c r="P39" s="3"/>
      <c r="Q39" s="3"/>
    </row>
    <row r="40" spans="1:17" ht="15" customHeight="1" x14ac:dyDescent="0.2">
      <c r="A40" s="4">
        <v>33</v>
      </c>
      <c r="B40" s="56" t="s">
        <v>162</v>
      </c>
      <c r="C40" s="47"/>
      <c r="D40" s="27" t="s">
        <v>61</v>
      </c>
      <c r="E40" s="58">
        <f>$E$9</f>
        <v>0</v>
      </c>
      <c r="F40" s="178"/>
      <c r="G40" s="61"/>
      <c r="H40" s="3"/>
      <c r="I40" s="3"/>
      <c r="J40" s="3"/>
      <c r="K40" s="3"/>
      <c r="L40" s="3"/>
      <c r="M40" s="3"/>
      <c r="N40" s="3"/>
      <c r="O40" s="3"/>
      <c r="P40" s="3"/>
      <c r="Q40" s="3"/>
    </row>
    <row r="41" spans="1:17" ht="15" customHeight="1" thickBot="1" x14ac:dyDescent="0.25">
      <c r="A41" s="4">
        <v>34</v>
      </c>
      <c r="B41" s="166" t="s">
        <v>124</v>
      </c>
      <c r="C41" s="177"/>
      <c r="D41" s="167" t="s">
        <v>70</v>
      </c>
      <c r="E41" s="63">
        <f>E40*C41/100</f>
        <v>0</v>
      </c>
      <c r="F41" s="63">
        <f>E41</f>
        <v>0</v>
      </c>
      <c r="G41" s="61"/>
      <c r="H41" s="3"/>
      <c r="I41" s="3"/>
      <c r="J41" s="3"/>
      <c r="K41" s="3"/>
      <c r="L41" s="3"/>
      <c r="M41" s="3"/>
      <c r="N41" s="3"/>
      <c r="O41" s="3"/>
      <c r="P41" s="3"/>
      <c r="Q41" s="3"/>
    </row>
    <row r="42" spans="1:17" ht="15" customHeight="1" thickTop="1" x14ac:dyDescent="0.2">
      <c r="A42" s="4">
        <v>35</v>
      </c>
      <c r="B42" s="169" t="s">
        <v>68</v>
      </c>
      <c r="C42" s="18"/>
      <c r="D42" s="19"/>
      <c r="E42" s="20"/>
      <c r="F42" s="58">
        <f>SUM(F40:F41)</f>
        <v>0</v>
      </c>
      <c r="G42" s="170" t="s">
        <v>120</v>
      </c>
      <c r="H42" s="3"/>
      <c r="I42" s="3"/>
      <c r="J42" s="3"/>
      <c r="K42" s="3"/>
      <c r="L42" s="3"/>
      <c r="M42" s="3"/>
      <c r="N42" s="3"/>
      <c r="O42" s="3"/>
      <c r="P42" s="3"/>
      <c r="Q42" s="3"/>
    </row>
    <row r="43" spans="1:17" ht="17.25" customHeight="1" thickBot="1" x14ac:dyDescent="0.25">
      <c r="A43" s="4">
        <v>36</v>
      </c>
      <c r="B43" s="65" t="s">
        <v>22</v>
      </c>
      <c r="C43" s="21"/>
      <c r="D43" s="22"/>
      <c r="E43" s="23"/>
      <c r="F43" s="58">
        <f>E43*F42</f>
        <v>0</v>
      </c>
      <c r="G43" s="70" t="str">
        <f>$G$14</f>
        <v>bezogen auf kalk. Selbstkosten</v>
      </c>
      <c r="H43" s="3"/>
      <c r="I43" s="3"/>
      <c r="J43" s="3"/>
      <c r="K43" s="3"/>
      <c r="L43" s="3"/>
      <c r="M43" s="3"/>
      <c r="N43" s="3"/>
      <c r="O43" s="3"/>
      <c r="P43" s="3"/>
      <c r="Q43" s="3"/>
    </row>
    <row r="44" spans="1:17" ht="15" customHeight="1" x14ac:dyDescent="0.2">
      <c r="A44" s="4">
        <v>37</v>
      </c>
      <c r="B44" s="65" t="s">
        <v>39</v>
      </c>
      <c r="C44" s="21"/>
      <c r="D44" s="24"/>
      <c r="E44" s="25"/>
      <c r="F44" s="66">
        <f>F42+F43</f>
        <v>0</v>
      </c>
      <c r="G44" s="173" t="str">
        <f>IF(F42=0,"",(F44+F45))</f>
        <v/>
      </c>
      <c r="H44" s="3"/>
      <c r="I44" s="3"/>
      <c r="J44" s="3"/>
      <c r="K44" s="3"/>
      <c r="L44" s="3"/>
      <c r="M44" s="3"/>
      <c r="N44" s="3"/>
      <c r="O44" s="3"/>
      <c r="P44" s="3"/>
      <c r="Q44" s="3"/>
    </row>
    <row r="45" spans="1:17" ht="15" customHeight="1" thickBot="1" x14ac:dyDescent="0.25">
      <c r="A45" s="4">
        <v>38</v>
      </c>
      <c r="B45" s="179" t="s">
        <v>167</v>
      </c>
      <c r="C45" s="180" t="s">
        <v>155</v>
      </c>
      <c r="D45" s="182"/>
      <c r="E45" s="217"/>
      <c r="F45" s="181">
        <f>F44*E45</f>
        <v>0</v>
      </c>
      <c r="G45" s="184" t="s">
        <v>153</v>
      </c>
      <c r="H45" s="2"/>
      <c r="I45" s="2"/>
      <c r="J45" s="2"/>
      <c r="K45" s="2"/>
      <c r="L45" s="2"/>
      <c r="M45" s="2"/>
      <c r="N45" s="2"/>
      <c r="O45" s="2"/>
      <c r="P45" s="2"/>
      <c r="Q45" s="3"/>
    </row>
    <row r="46" spans="1:17" x14ac:dyDescent="0.2">
      <c r="A46" s="4">
        <v>39</v>
      </c>
      <c r="B46" s="140" t="s">
        <v>154</v>
      </c>
      <c r="C46" s="32"/>
      <c r="D46" s="31"/>
      <c r="E46" s="32"/>
      <c r="F46" s="9"/>
      <c r="G46" s="34"/>
      <c r="H46" s="3"/>
      <c r="I46" s="3"/>
      <c r="J46" s="3"/>
      <c r="K46" s="3"/>
      <c r="L46" s="3"/>
      <c r="M46" s="3"/>
      <c r="N46" s="3"/>
      <c r="O46" s="3"/>
      <c r="P46" s="3"/>
      <c r="Q46" s="3"/>
    </row>
    <row r="47" spans="1:17" ht="15" customHeight="1" x14ac:dyDescent="0.2">
      <c r="A47" s="4">
        <v>40</v>
      </c>
      <c r="B47" s="71" t="s">
        <v>156</v>
      </c>
      <c r="C47" s="32"/>
      <c r="D47" s="31"/>
      <c r="E47" s="32"/>
      <c r="F47" s="35"/>
      <c r="G47" s="36" t="s">
        <v>27</v>
      </c>
      <c r="H47" s="3"/>
      <c r="I47" s="3"/>
      <c r="J47" s="3"/>
      <c r="K47" s="3"/>
      <c r="L47" s="3"/>
      <c r="M47" s="3"/>
      <c r="N47" s="3"/>
      <c r="O47" s="3"/>
      <c r="P47" s="3"/>
      <c r="Q47" s="3"/>
    </row>
    <row r="48" spans="1:17" ht="15" customHeight="1" x14ac:dyDescent="0.2">
      <c r="A48" s="4">
        <v>41</v>
      </c>
      <c r="B48" s="72" t="s">
        <v>157</v>
      </c>
      <c r="C48" s="32"/>
      <c r="D48" s="31"/>
      <c r="E48" s="32"/>
      <c r="F48" s="9"/>
      <c r="G48" s="34"/>
      <c r="H48" s="3"/>
      <c r="I48" s="3"/>
      <c r="J48" s="3"/>
      <c r="K48" s="3"/>
      <c r="L48" s="3"/>
      <c r="M48" s="3"/>
      <c r="N48" s="3"/>
      <c r="O48" s="3"/>
      <c r="P48" s="3"/>
      <c r="Q48" s="3"/>
    </row>
    <row r="49" spans="1:17" s="75" customFormat="1" x14ac:dyDescent="0.2">
      <c r="A49" s="188">
        <v>42</v>
      </c>
      <c r="B49" s="189" t="s">
        <v>168</v>
      </c>
      <c r="C49" s="190"/>
      <c r="D49" s="191"/>
      <c r="E49" s="190"/>
      <c r="F49" s="192"/>
      <c r="G49" s="193"/>
    </row>
    <row r="50" spans="1:17" s="75" customFormat="1" ht="3" customHeight="1" x14ac:dyDescent="0.2">
      <c r="A50" s="188"/>
      <c r="B50" s="189"/>
      <c r="C50" s="190"/>
      <c r="D50" s="191"/>
      <c r="E50" s="190"/>
      <c r="F50" s="194"/>
      <c r="G50" s="193"/>
    </row>
    <row r="51" spans="1:17" ht="3" customHeight="1" x14ac:dyDescent="0.2">
      <c r="A51" s="4"/>
      <c r="B51" s="72"/>
      <c r="C51" s="32"/>
      <c r="D51" s="31"/>
      <c r="E51" s="32"/>
      <c r="F51" s="8"/>
      <c r="G51" s="8"/>
      <c r="H51" s="3"/>
      <c r="I51" s="3"/>
      <c r="J51" s="3"/>
      <c r="K51" s="3"/>
      <c r="L51" s="3"/>
      <c r="M51" s="3"/>
      <c r="N51" s="3"/>
      <c r="O51" s="3"/>
      <c r="P51" s="3"/>
      <c r="Q51" s="3"/>
    </row>
    <row r="52" spans="1:17" ht="3" customHeight="1" x14ac:dyDescent="0.2">
      <c r="A52" s="4"/>
      <c r="B52" s="73"/>
      <c r="C52" s="10"/>
      <c r="D52" s="10"/>
      <c r="E52" s="10"/>
      <c r="F52" s="10"/>
      <c r="G52" s="10"/>
      <c r="H52" s="3"/>
      <c r="I52" s="3"/>
      <c r="J52" s="3"/>
      <c r="K52" s="3"/>
      <c r="L52" s="3"/>
      <c r="M52" s="3"/>
      <c r="N52" s="3"/>
      <c r="O52" s="3"/>
      <c r="P52" s="3"/>
      <c r="Q52" s="3"/>
    </row>
    <row r="53" spans="1:17" ht="3" customHeight="1" x14ac:dyDescent="0.2">
      <c r="A53" s="1"/>
      <c r="B53" s="9"/>
      <c r="C53" s="32"/>
      <c r="D53" s="31"/>
      <c r="E53" s="32"/>
      <c r="F53" s="7"/>
      <c r="G53" s="7"/>
      <c r="H53" s="3"/>
      <c r="I53" s="3"/>
      <c r="J53" s="3"/>
      <c r="K53" s="3"/>
      <c r="L53" s="3"/>
      <c r="M53" s="3"/>
      <c r="N53" s="3"/>
      <c r="O53" s="3"/>
      <c r="P53" s="3"/>
      <c r="Q53" s="3"/>
    </row>
    <row r="54" spans="1:17" s="8" customFormat="1" ht="3" customHeight="1" x14ac:dyDescent="0.2">
      <c r="A54" s="7"/>
      <c r="B54" s="51"/>
      <c r="C54" s="32"/>
      <c r="D54" s="31"/>
      <c r="E54" s="32"/>
      <c r="F54" s="9"/>
      <c r="G54" s="34"/>
      <c r="H54" s="74"/>
      <c r="I54" s="74"/>
      <c r="J54" s="74"/>
      <c r="K54" s="74"/>
      <c r="L54" s="74"/>
      <c r="M54" s="74"/>
      <c r="N54" s="74"/>
      <c r="O54" s="74"/>
      <c r="P54" s="74"/>
      <c r="Q54" s="74"/>
    </row>
    <row r="55" spans="1:17" s="8" customFormat="1" ht="3" customHeight="1" x14ac:dyDescent="0.2">
      <c r="A55" s="7"/>
      <c r="B55" s="31"/>
      <c r="C55" s="32"/>
      <c r="D55" s="31"/>
      <c r="E55" s="32"/>
      <c r="F55" s="33"/>
      <c r="G55" s="34"/>
      <c r="H55" s="74"/>
      <c r="I55" s="74"/>
      <c r="J55" s="74"/>
      <c r="K55" s="74"/>
      <c r="L55" s="74"/>
      <c r="M55" s="74"/>
      <c r="N55" s="74"/>
      <c r="O55" s="74"/>
      <c r="P55" s="74"/>
      <c r="Q55" s="74"/>
    </row>
    <row r="56" spans="1:17" s="8" customFormat="1" ht="3" customHeight="1" x14ac:dyDescent="0.2">
      <c r="A56" s="7"/>
      <c r="B56" s="33"/>
      <c r="C56" s="32"/>
      <c r="D56" s="31"/>
      <c r="E56" s="32"/>
      <c r="F56" s="9"/>
      <c r="G56" s="34"/>
      <c r="H56" s="74"/>
      <c r="I56" s="74"/>
      <c r="J56" s="74"/>
      <c r="K56" s="74"/>
      <c r="L56" s="74"/>
      <c r="M56" s="74"/>
      <c r="N56" s="74"/>
      <c r="O56" s="74"/>
      <c r="P56" s="74"/>
      <c r="Q56" s="74"/>
    </row>
    <row r="57" spans="1:17" s="8" customFormat="1" x14ac:dyDescent="0.2">
      <c r="A57" s="7"/>
      <c r="B57" s="41"/>
      <c r="C57" s="41"/>
      <c r="D57" s="41"/>
      <c r="E57" s="42"/>
      <c r="F57" s="41"/>
      <c r="G57" s="41"/>
      <c r="H57" s="74"/>
      <c r="I57" s="74"/>
      <c r="J57" s="74"/>
      <c r="K57" s="74"/>
      <c r="L57" s="74"/>
      <c r="M57" s="74"/>
      <c r="N57" s="74"/>
      <c r="O57" s="74"/>
      <c r="P57" s="74"/>
      <c r="Q57" s="74"/>
    </row>
    <row r="58" spans="1:17" s="8" customFormat="1" x14ac:dyDescent="0.2">
      <c r="A58" s="7"/>
      <c r="B58" s="13"/>
      <c r="C58" s="13"/>
      <c r="D58" s="13"/>
      <c r="E58" s="45"/>
      <c r="F58" s="13"/>
      <c r="G58" s="13"/>
      <c r="H58" s="74"/>
      <c r="I58" s="74"/>
      <c r="J58" s="74"/>
      <c r="K58" s="74"/>
      <c r="L58" s="74"/>
      <c r="M58" s="74"/>
      <c r="N58" s="74"/>
      <c r="O58" s="74"/>
      <c r="P58" s="74"/>
      <c r="Q58" s="74"/>
    </row>
    <row r="59" spans="1:17" s="2" customFormat="1" x14ac:dyDescent="0.2">
      <c r="A59" s="1"/>
      <c r="B59" s="10"/>
      <c r="C59" s="10"/>
      <c r="D59" s="10"/>
      <c r="E59" s="39"/>
      <c r="F59" s="10"/>
      <c r="G59" s="10"/>
      <c r="H59" s="75"/>
      <c r="I59" s="75"/>
      <c r="J59" s="75"/>
      <c r="K59" s="75"/>
      <c r="L59" s="75"/>
      <c r="M59" s="75"/>
      <c r="N59" s="75"/>
      <c r="O59" s="75"/>
      <c r="P59" s="75"/>
      <c r="Q59" s="75"/>
    </row>
    <row r="60" spans="1:17" s="8" customFormat="1" ht="12.75" customHeight="1" x14ac:dyDescent="0.2">
      <c r="A60" s="7"/>
      <c r="B60" s="10"/>
      <c r="C60" s="10"/>
      <c r="D60" s="10"/>
      <c r="E60" s="39"/>
      <c r="F60" s="10"/>
      <c r="G60" s="10"/>
      <c r="H60" s="74"/>
      <c r="I60" s="74"/>
      <c r="J60" s="74"/>
      <c r="K60" s="74"/>
      <c r="L60" s="74"/>
      <c r="M60" s="74"/>
      <c r="N60" s="74"/>
      <c r="O60" s="74"/>
      <c r="P60" s="74"/>
      <c r="Q60" s="74"/>
    </row>
    <row r="61" spans="1:17" s="8" customFormat="1" ht="12.75" customHeight="1" x14ac:dyDescent="0.2">
      <c r="A61" s="7"/>
      <c r="B61" s="10"/>
      <c r="C61" s="10"/>
      <c r="D61" s="10"/>
      <c r="E61" s="39"/>
      <c r="F61" s="10"/>
      <c r="G61" s="10"/>
      <c r="H61" s="74"/>
      <c r="I61" s="74"/>
      <c r="J61" s="74"/>
      <c r="K61" s="74"/>
      <c r="L61" s="74"/>
      <c r="M61" s="74"/>
      <c r="N61" s="74"/>
      <c r="O61" s="74"/>
      <c r="P61" s="74"/>
      <c r="Q61" s="74"/>
    </row>
    <row r="62" spans="1:17" s="8" customFormat="1" ht="12.75" customHeight="1" x14ac:dyDescent="0.2">
      <c r="A62" s="7"/>
      <c r="B62" s="10"/>
      <c r="C62" s="10"/>
      <c r="D62" s="10"/>
      <c r="E62" s="39"/>
      <c r="F62" s="10"/>
      <c r="G62" s="10"/>
      <c r="H62" s="74"/>
      <c r="I62" s="74"/>
      <c r="J62" s="74"/>
      <c r="K62" s="74"/>
      <c r="L62" s="74"/>
      <c r="M62" s="74"/>
      <c r="N62" s="74"/>
      <c r="O62" s="74"/>
      <c r="P62" s="74"/>
      <c r="Q62" s="74"/>
    </row>
    <row r="63" spans="1:17" s="8" customFormat="1" ht="12.75" customHeight="1" x14ac:dyDescent="0.2">
      <c r="A63" s="7"/>
      <c r="B63" s="10"/>
      <c r="C63" s="10"/>
      <c r="D63" s="10"/>
      <c r="E63" s="39"/>
      <c r="F63" s="10"/>
      <c r="G63" s="10"/>
      <c r="H63" s="74"/>
      <c r="I63" s="74"/>
      <c r="J63" s="74"/>
      <c r="K63" s="74"/>
      <c r="L63" s="74"/>
      <c r="M63" s="74"/>
      <c r="N63" s="74"/>
      <c r="O63" s="74"/>
      <c r="P63" s="74"/>
      <c r="Q63" s="74"/>
    </row>
    <row r="64" spans="1:17" x14ac:dyDescent="0.2">
      <c r="A64" s="40"/>
      <c r="B64" s="2"/>
      <c r="C64" s="46"/>
      <c r="D64" s="13"/>
      <c r="E64" s="45"/>
      <c r="F64" s="13"/>
      <c r="G64" s="13"/>
    </row>
    <row r="65" spans="1:17" hidden="1" x14ac:dyDescent="0.2">
      <c r="A65" s="44"/>
      <c r="B65" s="2"/>
      <c r="C65" s="13"/>
      <c r="D65" s="13"/>
      <c r="E65" s="45"/>
      <c r="F65" s="13"/>
      <c r="G65" s="13"/>
    </row>
    <row r="66" spans="1:17" hidden="1" x14ac:dyDescent="0.2">
      <c r="A66" s="43"/>
      <c r="B66" s="10"/>
      <c r="C66" s="13"/>
      <c r="D66" s="13"/>
      <c r="E66" s="45"/>
      <c r="F66" s="13"/>
      <c r="G66" s="13"/>
    </row>
    <row r="67" spans="1:17" hidden="1" x14ac:dyDescent="0.2">
      <c r="A67" s="1"/>
      <c r="B67" s="10"/>
      <c r="C67" s="13" t="s">
        <v>125</v>
      </c>
      <c r="D67" s="13"/>
      <c r="E67" s="45"/>
      <c r="F67" s="13"/>
      <c r="G67" s="13"/>
    </row>
    <row r="68" spans="1:17" hidden="1" x14ac:dyDescent="0.2">
      <c r="A68" s="1"/>
      <c r="B68" s="10"/>
      <c r="C68" s="13" t="s">
        <v>111</v>
      </c>
      <c r="D68" s="13"/>
      <c r="E68" s="45"/>
      <c r="F68" s="13"/>
      <c r="G68" s="13"/>
    </row>
    <row r="69" spans="1:17" hidden="1" x14ac:dyDescent="0.2">
      <c r="A69" s="1"/>
      <c r="B69" s="10"/>
      <c r="C69" s="52" t="s">
        <v>62</v>
      </c>
      <c r="D69" s="13"/>
      <c r="E69" s="45"/>
      <c r="F69" s="13"/>
      <c r="G69" s="13"/>
    </row>
    <row r="70" spans="1:17" hidden="1" x14ac:dyDescent="0.2">
      <c r="A70" s="1"/>
      <c r="B70" s="10"/>
      <c r="C70" s="52" t="s">
        <v>63</v>
      </c>
      <c r="D70" s="13"/>
      <c r="E70" s="45"/>
      <c r="F70" s="13"/>
      <c r="G70" s="10"/>
      <c r="H70" s="3"/>
      <c r="I70" s="3"/>
      <c r="J70" s="3"/>
      <c r="K70" s="3"/>
      <c r="L70" s="3"/>
      <c r="M70" s="3"/>
      <c r="N70" s="3"/>
      <c r="O70" s="3"/>
      <c r="P70" s="3"/>
      <c r="Q70" s="3"/>
    </row>
    <row r="71" spans="1:17" hidden="1" x14ac:dyDescent="0.2">
      <c r="A71" s="1"/>
      <c r="B71" s="10"/>
      <c r="C71" s="52" t="s">
        <v>64</v>
      </c>
      <c r="D71" s="13"/>
      <c r="E71" s="45"/>
      <c r="F71" s="13"/>
      <c r="G71" s="10"/>
      <c r="H71" s="3"/>
      <c r="I71" s="3"/>
      <c r="J71" s="3"/>
      <c r="K71" s="3"/>
      <c r="L71" s="3"/>
      <c r="M71" s="3"/>
      <c r="N71" s="3"/>
      <c r="O71" s="3"/>
      <c r="P71" s="3"/>
      <c r="Q71" s="3"/>
    </row>
    <row r="72" spans="1:17" hidden="1" x14ac:dyDescent="0.2">
      <c r="A72" s="1"/>
      <c r="B72" s="10"/>
      <c r="C72" s="52" t="s">
        <v>65</v>
      </c>
      <c r="D72" s="13"/>
      <c r="E72" s="45"/>
      <c r="F72" s="13"/>
      <c r="G72" s="10"/>
      <c r="H72" s="3"/>
      <c r="I72" s="3"/>
      <c r="J72" s="3"/>
      <c r="K72" s="3"/>
      <c r="L72" s="3"/>
      <c r="M72" s="3"/>
      <c r="N72" s="3"/>
      <c r="O72" s="3"/>
      <c r="P72" s="3"/>
      <c r="Q72" s="3"/>
    </row>
    <row r="73" spans="1:17" hidden="1" x14ac:dyDescent="0.2">
      <c r="A73" s="1"/>
      <c r="B73" s="10"/>
      <c r="C73" s="52" t="s">
        <v>66</v>
      </c>
      <c r="D73" s="10"/>
      <c r="E73" s="39"/>
      <c r="F73" s="10"/>
      <c r="G73" s="10"/>
      <c r="H73" s="3"/>
      <c r="I73" s="3"/>
      <c r="J73" s="3"/>
      <c r="K73" s="3"/>
      <c r="L73" s="3"/>
      <c r="M73" s="3"/>
      <c r="N73" s="3"/>
      <c r="O73" s="3"/>
      <c r="P73" s="3"/>
      <c r="Q73" s="3"/>
    </row>
    <row r="74" spans="1:17" hidden="1" x14ac:dyDescent="0.2">
      <c r="A74" s="1"/>
      <c r="B74" s="10"/>
      <c r="C74" s="13"/>
      <c r="D74" s="10"/>
      <c r="E74" s="39"/>
      <c r="F74" s="10"/>
      <c r="G74" s="10"/>
      <c r="H74" s="3"/>
      <c r="I74" s="3"/>
      <c r="J74" s="3"/>
      <c r="K74" s="3"/>
      <c r="L74" s="3"/>
      <c r="M74" s="3"/>
      <c r="N74" s="3"/>
      <c r="O74" s="3"/>
      <c r="P74" s="3"/>
      <c r="Q74" s="3"/>
    </row>
    <row r="75" spans="1:17" x14ac:dyDescent="0.2">
      <c r="A75" s="1"/>
      <c r="B75" s="10"/>
      <c r="C75" s="13"/>
      <c r="D75" s="10"/>
      <c r="E75" s="39"/>
      <c r="F75" s="10"/>
      <c r="G75" s="10"/>
      <c r="H75" s="3"/>
      <c r="I75" s="3"/>
      <c r="J75" s="3"/>
      <c r="K75" s="3"/>
      <c r="L75" s="3"/>
      <c r="M75" s="3"/>
      <c r="N75" s="3"/>
      <c r="O75" s="3"/>
      <c r="P75" s="3"/>
      <c r="Q75" s="3"/>
    </row>
    <row r="76" spans="1:17" x14ac:dyDescent="0.2">
      <c r="A76" s="1"/>
      <c r="B76" s="10"/>
      <c r="C76" s="13"/>
      <c r="D76" s="10"/>
      <c r="E76" s="39"/>
      <c r="F76" s="10"/>
      <c r="G76" s="10"/>
      <c r="H76" s="3"/>
      <c r="I76" s="3"/>
      <c r="J76" s="3"/>
      <c r="K76" s="3"/>
      <c r="L76" s="3"/>
      <c r="M76" s="3"/>
      <c r="N76" s="3"/>
      <c r="O76" s="3"/>
      <c r="P76" s="3"/>
      <c r="Q76" s="3"/>
    </row>
    <row r="77" spans="1:17" x14ac:dyDescent="0.2">
      <c r="A77" s="1"/>
      <c r="B77" s="10"/>
      <c r="C77" s="13"/>
      <c r="D77" s="10"/>
      <c r="E77" s="39"/>
      <c r="F77" s="10"/>
      <c r="G77" s="10"/>
      <c r="H77" s="3"/>
      <c r="I77" s="3"/>
      <c r="J77" s="3"/>
      <c r="K77" s="3"/>
      <c r="L77" s="3"/>
      <c r="M77" s="3"/>
      <c r="N77" s="3"/>
      <c r="O77" s="3"/>
      <c r="P77" s="3"/>
      <c r="Q77" s="3"/>
    </row>
    <row r="78" spans="1:17" x14ac:dyDescent="0.2">
      <c r="A78" s="1"/>
      <c r="B78" s="10"/>
      <c r="C78" s="10"/>
      <c r="D78" s="10"/>
      <c r="E78" s="39"/>
      <c r="F78" s="10"/>
      <c r="G78" s="10"/>
      <c r="H78" s="3"/>
      <c r="I78" s="3"/>
      <c r="J78" s="3"/>
      <c r="K78" s="3"/>
      <c r="L78" s="3"/>
      <c r="M78" s="3"/>
      <c r="N78" s="3"/>
      <c r="O78" s="3"/>
      <c r="P78" s="3"/>
      <c r="Q78" s="3"/>
    </row>
    <row r="79" spans="1:17" x14ac:dyDescent="0.2">
      <c r="A79" s="1"/>
      <c r="B79" s="10"/>
      <c r="C79" s="10"/>
      <c r="D79" s="10"/>
      <c r="E79" s="39"/>
      <c r="F79" s="10"/>
      <c r="G79" s="10"/>
      <c r="H79" s="3"/>
      <c r="I79" s="3"/>
      <c r="J79" s="3"/>
      <c r="K79" s="3"/>
      <c r="L79" s="3"/>
      <c r="M79" s="3"/>
      <c r="N79" s="3"/>
      <c r="O79" s="3"/>
      <c r="P79" s="3"/>
      <c r="Q79" s="3"/>
    </row>
    <row r="80" spans="1:17" x14ac:dyDescent="0.2">
      <c r="A80" s="1"/>
      <c r="B80" s="10"/>
      <c r="C80" s="10"/>
      <c r="D80" s="10"/>
      <c r="E80" s="39"/>
      <c r="F80" s="10"/>
      <c r="G80" s="10"/>
      <c r="H80" s="3"/>
      <c r="I80" s="3"/>
      <c r="J80" s="3"/>
      <c r="K80" s="3"/>
      <c r="L80" s="3"/>
      <c r="M80" s="3"/>
      <c r="N80" s="3"/>
      <c r="O80" s="3"/>
      <c r="P80" s="3"/>
      <c r="Q80" s="3"/>
    </row>
    <row r="81" spans="1:17" x14ac:dyDescent="0.2">
      <c r="A81" s="1"/>
      <c r="B81" s="10"/>
      <c r="C81" s="10"/>
      <c r="D81" s="10"/>
      <c r="E81" s="39"/>
      <c r="F81" s="10"/>
      <c r="G81" s="10"/>
      <c r="H81" s="3"/>
      <c r="I81" s="3"/>
      <c r="J81" s="3"/>
      <c r="K81" s="3"/>
      <c r="L81" s="3"/>
      <c r="M81" s="3"/>
      <c r="N81" s="3"/>
      <c r="O81" s="3"/>
      <c r="P81" s="3"/>
      <c r="Q81" s="3"/>
    </row>
    <row r="82" spans="1:17" x14ac:dyDescent="0.2">
      <c r="A82" s="1"/>
      <c r="B82" s="10"/>
      <c r="C82" s="10"/>
      <c r="D82" s="10"/>
      <c r="E82" s="39"/>
      <c r="F82" s="10"/>
      <c r="G82" s="10"/>
      <c r="H82" s="3"/>
      <c r="I82" s="3"/>
      <c r="J82" s="3"/>
      <c r="K82" s="3"/>
      <c r="L82" s="3"/>
      <c r="M82" s="3"/>
      <c r="N82" s="3"/>
      <c r="O82" s="3"/>
      <c r="P82" s="3"/>
      <c r="Q82" s="3"/>
    </row>
    <row r="83" spans="1:17" x14ac:dyDescent="0.2">
      <c r="A83" s="1"/>
      <c r="B83" s="10"/>
      <c r="C83" s="10"/>
      <c r="D83" s="10"/>
      <c r="E83" s="39"/>
      <c r="F83" s="10"/>
      <c r="G83" s="10"/>
      <c r="H83" s="3"/>
      <c r="I83" s="3"/>
      <c r="J83" s="3"/>
      <c r="K83" s="3"/>
      <c r="L83" s="3"/>
      <c r="M83" s="3"/>
      <c r="N83" s="3"/>
      <c r="O83" s="3"/>
      <c r="P83" s="3"/>
      <c r="Q83" s="3"/>
    </row>
    <row r="84" spans="1:17" x14ac:dyDescent="0.2">
      <c r="A84" s="1"/>
      <c r="B84" s="10"/>
      <c r="C84" s="10"/>
      <c r="D84" s="10"/>
      <c r="E84" s="39"/>
      <c r="F84" s="10"/>
      <c r="G84" s="10"/>
      <c r="H84" s="3"/>
      <c r="I84" s="3"/>
      <c r="J84" s="3"/>
      <c r="K84" s="3"/>
      <c r="L84" s="3"/>
      <c r="M84" s="3"/>
      <c r="N84" s="3"/>
      <c r="O84" s="3"/>
      <c r="P84" s="3"/>
      <c r="Q84" s="3"/>
    </row>
    <row r="85" spans="1:17" x14ac:dyDescent="0.2">
      <c r="A85" s="1"/>
      <c r="B85" s="10"/>
      <c r="C85" s="10"/>
      <c r="D85" s="10"/>
      <c r="E85" s="39"/>
      <c r="F85" s="10"/>
      <c r="G85" s="10"/>
      <c r="H85" s="3"/>
      <c r="I85" s="3"/>
      <c r="J85" s="3"/>
      <c r="K85" s="3"/>
      <c r="L85" s="3"/>
      <c r="M85" s="3"/>
      <c r="N85" s="3"/>
      <c r="O85" s="3"/>
      <c r="P85" s="3"/>
      <c r="Q85" s="3"/>
    </row>
    <row r="86" spans="1:17" x14ac:dyDescent="0.2">
      <c r="A86" s="1"/>
      <c r="B86" s="10"/>
      <c r="C86" s="10"/>
      <c r="D86" s="10"/>
      <c r="E86" s="39"/>
      <c r="F86" s="10"/>
      <c r="G86" s="10"/>
      <c r="H86" s="3"/>
      <c r="I86" s="3"/>
      <c r="J86" s="3"/>
      <c r="K86" s="3"/>
      <c r="L86" s="3"/>
      <c r="M86" s="3"/>
      <c r="N86" s="3"/>
      <c r="O86" s="3"/>
      <c r="P86" s="3"/>
      <c r="Q86" s="3"/>
    </row>
    <row r="87" spans="1:17" x14ac:dyDescent="0.2">
      <c r="A87" s="1"/>
      <c r="B87" s="10"/>
      <c r="C87" s="10"/>
      <c r="D87" s="10"/>
      <c r="E87" s="39"/>
      <c r="F87" s="10"/>
      <c r="G87" s="10"/>
      <c r="H87" s="3"/>
      <c r="I87" s="3"/>
      <c r="J87" s="3"/>
      <c r="K87" s="3"/>
      <c r="L87" s="3"/>
      <c r="M87" s="3"/>
      <c r="N87" s="3"/>
      <c r="O87" s="3"/>
      <c r="P87" s="3"/>
      <c r="Q87" s="3"/>
    </row>
    <row r="88" spans="1:17" x14ac:dyDescent="0.2">
      <c r="A88" s="1"/>
      <c r="B88" s="10"/>
      <c r="C88" s="10"/>
      <c r="D88" s="10"/>
      <c r="E88" s="39"/>
      <c r="F88" s="10"/>
      <c r="G88" s="10"/>
      <c r="H88" s="3"/>
      <c r="I88" s="3"/>
      <c r="J88" s="3"/>
      <c r="K88" s="3"/>
      <c r="L88" s="3"/>
      <c r="M88" s="3"/>
      <c r="N88" s="3"/>
      <c r="O88" s="3"/>
      <c r="P88" s="3"/>
      <c r="Q88" s="3"/>
    </row>
    <row r="89" spans="1:17" x14ac:dyDescent="0.2">
      <c r="A89" s="1"/>
      <c r="B89" s="10"/>
      <c r="C89" s="10"/>
      <c r="D89" s="10"/>
      <c r="E89" s="39"/>
      <c r="F89" s="10"/>
      <c r="G89" s="10"/>
      <c r="H89" s="3"/>
      <c r="I89" s="3"/>
      <c r="J89" s="3"/>
      <c r="K89" s="3"/>
      <c r="L89" s="3"/>
      <c r="M89" s="3"/>
      <c r="N89" s="3"/>
      <c r="O89" s="3"/>
      <c r="P89" s="3"/>
      <c r="Q89" s="3"/>
    </row>
    <row r="90" spans="1:17" x14ac:dyDescent="0.2">
      <c r="A90" s="1"/>
      <c r="B90" s="10"/>
      <c r="C90" s="10"/>
      <c r="D90" s="10"/>
      <c r="E90" s="39"/>
      <c r="F90" s="10"/>
      <c r="G90" s="10"/>
      <c r="H90" s="3"/>
      <c r="I90" s="3"/>
      <c r="J90" s="3"/>
      <c r="K90" s="3"/>
      <c r="L90" s="3"/>
      <c r="M90" s="3"/>
      <c r="N90" s="3"/>
      <c r="O90" s="3"/>
      <c r="P90" s="3"/>
      <c r="Q90" s="3"/>
    </row>
    <row r="91" spans="1:17" x14ac:dyDescent="0.2">
      <c r="A91" s="1"/>
      <c r="B91" s="10"/>
      <c r="C91" s="10"/>
      <c r="D91" s="10"/>
      <c r="E91" s="39"/>
      <c r="F91" s="10"/>
      <c r="G91" s="10"/>
      <c r="H91" s="3"/>
      <c r="I91" s="3"/>
      <c r="J91" s="3"/>
      <c r="K91" s="3"/>
      <c r="L91" s="3"/>
      <c r="M91" s="3"/>
      <c r="N91" s="3"/>
      <c r="O91" s="3"/>
      <c r="P91" s="3"/>
      <c r="Q91" s="3"/>
    </row>
    <row r="92" spans="1:17" x14ac:dyDescent="0.2">
      <c r="A92" s="1"/>
      <c r="B92" s="10"/>
      <c r="C92" s="10"/>
      <c r="D92" s="10"/>
      <c r="E92" s="39"/>
      <c r="F92" s="10"/>
      <c r="G92" s="10"/>
      <c r="H92" s="3"/>
      <c r="I92" s="3"/>
      <c r="J92" s="3"/>
      <c r="K92" s="3"/>
      <c r="L92" s="3"/>
      <c r="M92" s="3"/>
      <c r="N92" s="3"/>
      <c r="O92" s="3"/>
      <c r="P92" s="3"/>
      <c r="Q92" s="3"/>
    </row>
    <row r="93" spans="1:17" x14ac:dyDescent="0.2">
      <c r="A93" s="1"/>
      <c r="B93" s="10"/>
      <c r="C93" s="10"/>
      <c r="D93" s="10"/>
      <c r="E93" s="39"/>
      <c r="F93" s="10"/>
      <c r="G93" s="10"/>
      <c r="H93" s="3"/>
      <c r="I93" s="3"/>
      <c r="J93" s="3"/>
      <c r="K93" s="3"/>
      <c r="L93" s="3"/>
      <c r="M93" s="3"/>
      <c r="N93" s="3"/>
      <c r="O93" s="3"/>
      <c r="P93" s="3"/>
      <c r="Q93" s="3"/>
    </row>
    <row r="94" spans="1:17" x14ac:dyDescent="0.2">
      <c r="A94" s="1"/>
      <c r="B94" s="10"/>
      <c r="C94" s="10"/>
      <c r="D94" s="10"/>
      <c r="E94" s="39"/>
      <c r="F94" s="10"/>
      <c r="G94" s="10"/>
      <c r="H94" s="3"/>
      <c r="I94" s="3"/>
      <c r="J94" s="3"/>
      <c r="K94" s="3"/>
      <c r="L94" s="3"/>
      <c r="M94" s="3"/>
      <c r="N94" s="3"/>
      <c r="O94" s="3"/>
      <c r="P94" s="3"/>
      <c r="Q94" s="3"/>
    </row>
    <row r="95" spans="1:17" x14ac:dyDescent="0.2">
      <c r="A95" s="1"/>
      <c r="B95" s="10"/>
      <c r="C95" s="10"/>
      <c r="D95" s="10"/>
      <c r="E95" s="39"/>
      <c r="F95" s="10"/>
      <c r="G95" s="10"/>
      <c r="H95" s="3"/>
      <c r="I95" s="3"/>
      <c r="J95" s="3"/>
      <c r="K95" s="3"/>
      <c r="L95" s="3"/>
      <c r="M95" s="3"/>
      <c r="N95" s="3"/>
      <c r="O95" s="3"/>
      <c r="P95" s="3"/>
      <c r="Q95" s="3"/>
    </row>
    <row r="96" spans="1:17" x14ac:dyDescent="0.2">
      <c r="A96" s="1"/>
      <c r="B96" s="10"/>
      <c r="C96" s="10"/>
      <c r="D96" s="10"/>
      <c r="E96" s="39"/>
      <c r="F96" s="10"/>
      <c r="G96" s="10"/>
      <c r="H96" s="3"/>
      <c r="I96" s="3"/>
      <c r="J96" s="3"/>
      <c r="K96" s="3"/>
      <c r="L96" s="3"/>
      <c r="M96" s="3"/>
      <c r="N96" s="3"/>
      <c r="O96" s="3"/>
      <c r="P96" s="3"/>
      <c r="Q96" s="3"/>
    </row>
    <row r="97" spans="1:17" x14ac:dyDescent="0.2">
      <c r="A97" s="1"/>
      <c r="B97" s="10"/>
      <c r="C97" s="10"/>
      <c r="D97" s="10"/>
      <c r="E97" s="39"/>
      <c r="F97" s="10"/>
      <c r="G97" s="10"/>
      <c r="H97" s="3"/>
      <c r="I97" s="3"/>
      <c r="J97" s="3"/>
      <c r="K97" s="3"/>
      <c r="L97" s="3"/>
      <c r="M97" s="3"/>
      <c r="N97" s="3"/>
      <c r="O97" s="3"/>
      <c r="P97" s="3"/>
      <c r="Q97" s="3"/>
    </row>
    <row r="98" spans="1:17" x14ac:dyDescent="0.2">
      <c r="A98" s="1"/>
      <c r="B98" s="10"/>
      <c r="C98" s="10"/>
      <c r="D98" s="10"/>
      <c r="E98" s="39"/>
      <c r="F98" s="10"/>
      <c r="G98" s="10"/>
      <c r="H98" s="3"/>
      <c r="I98" s="3"/>
      <c r="J98" s="3"/>
      <c r="K98" s="3"/>
      <c r="L98" s="3"/>
      <c r="M98" s="3"/>
      <c r="N98" s="3"/>
      <c r="O98" s="3"/>
      <c r="P98" s="3"/>
      <c r="Q98" s="3"/>
    </row>
    <row r="99" spans="1:17" x14ac:dyDescent="0.2">
      <c r="A99" s="1"/>
      <c r="B99" s="10"/>
      <c r="C99" s="10"/>
      <c r="D99" s="10"/>
      <c r="E99" s="39"/>
      <c r="F99" s="10"/>
      <c r="G99" s="10"/>
      <c r="H99" s="3"/>
      <c r="I99" s="3"/>
      <c r="J99" s="3"/>
      <c r="K99" s="3"/>
      <c r="L99" s="3"/>
      <c r="M99" s="3"/>
      <c r="N99" s="3"/>
      <c r="O99" s="3"/>
      <c r="P99" s="3"/>
      <c r="Q99" s="3"/>
    </row>
    <row r="100" spans="1:17" x14ac:dyDescent="0.2">
      <c r="A100" s="1"/>
      <c r="B100" s="10"/>
      <c r="C100" s="10"/>
      <c r="D100" s="10"/>
      <c r="E100" s="39"/>
      <c r="F100" s="10"/>
      <c r="G100" s="10"/>
      <c r="H100" s="3"/>
      <c r="I100" s="3"/>
      <c r="J100" s="3"/>
      <c r="K100" s="3"/>
      <c r="L100" s="3"/>
      <c r="M100" s="3"/>
      <c r="N100" s="3"/>
      <c r="O100" s="3"/>
      <c r="P100" s="3"/>
      <c r="Q100" s="3"/>
    </row>
    <row r="101" spans="1:17" x14ac:dyDescent="0.2">
      <c r="A101" s="1"/>
      <c r="B101" s="10"/>
      <c r="C101" s="10"/>
      <c r="D101" s="10"/>
      <c r="E101" s="39"/>
      <c r="F101" s="10"/>
      <c r="G101" s="10"/>
      <c r="H101" s="3"/>
      <c r="I101" s="3"/>
      <c r="J101" s="3"/>
      <c r="K101" s="3"/>
      <c r="L101" s="3"/>
      <c r="M101" s="3"/>
      <c r="N101" s="3"/>
      <c r="O101" s="3"/>
      <c r="P101" s="3"/>
      <c r="Q101" s="3"/>
    </row>
    <row r="102" spans="1:17" x14ac:dyDescent="0.2">
      <c r="A102" s="1"/>
      <c r="B102" s="10"/>
      <c r="C102" s="10"/>
      <c r="D102" s="10"/>
      <c r="E102" s="39"/>
      <c r="F102" s="10"/>
      <c r="G102" s="10"/>
      <c r="H102" s="3"/>
      <c r="I102" s="3"/>
      <c r="J102" s="3"/>
      <c r="K102" s="3"/>
      <c r="L102" s="3"/>
      <c r="M102" s="3"/>
      <c r="N102" s="3"/>
      <c r="O102" s="3"/>
      <c r="P102" s="3"/>
      <c r="Q102" s="3"/>
    </row>
    <row r="103" spans="1:17" x14ac:dyDescent="0.2">
      <c r="A103" s="1"/>
      <c r="B103" s="10"/>
      <c r="C103" s="10"/>
      <c r="D103" s="10"/>
      <c r="E103" s="39"/>
      <c r="F103" s="10"/>
      <c r="G103" s="10"/>
      <c r="H103" s="3"/>
      <c r="I103" s="3"/>
      <c r="J103" s="3"/>
      <c r="K103" s="3"/>
      <c r="L103" s="3"/>
      <c r="M103" s="3"/>
      <c r="N103" s="3"/>
      <c r="O103" s="3"/>
      <c r="P103" s="3"/>
      <c r="Q103" s="3"/>
    </row>
    <row r="104" spans="1:17" x14ac:dyDescent="0.2">
      <c r="A104" s="1"/>
      <c r="B104" s="10"/>
      <c r="C104" s="10"/>
      <c r="D104" s="10"/>
      <c r="E104" s="39"/>
      <c r="F104" s="10"/>
      <c r="G104" s="10"/>
      <c r="H104" s="3"/>
      <c r="I104" s="3"/>
      <c r="J104" s="3"/>
      <c r="K104" s="3"/>
      <c r="L104" s="3"/>
      <c r="M104" s="3"/>
      <c r="N104" s="3"/>
      <c r="O104" s="3"/>
      <c r="P104" s="3"/>
      <c r="Q104" s="3"/>
    </row>
    <row r="105" spans="1:17" x14ac:dyDescent="0.2">
      <c r="A105" s="1"/>
      <c r="B105" s="10"/>
      <c r="C105" s="10"/>
      <c r="D105" s="10"/>
      <c r="E105" s="39"/>
      <c r="F105" s="10"/>
      <c r="G105" s="10"/>
      <c r="H105" s="3"/>
      <c r="I105" s="3"/>
      <c r="J105" s="3"/>
      <c r="K105" s="3"/>
      <c r="L105" s="3"/>
      <c r="M105" s="3"/>
      <c r="N105" s="3"/>
      <c r="O105" s="3"/>
      <c r="P105" s="3"/>
      <c r="Q105" s="3"/>
    </row>
    <row r="106" spans="1:17" x14ac:dyDescent="0.2">
      <c r="A106" s="1"/>
      <c r="B106" s="10"/>
      <c r="C106" s="10"/>
      <c r="D106" s="10"/>
      <c r="E106" s="39"/>
      <c r="F106" s="10"/>
      <c r="G106" s="10"/>
      <c r="H106" s="3"/>
      <c r="I106" s="3"/>
      <c r="J106" s="3"/>
      <c r="K106" s="3"/>
      <c r="L106" s="3"/>
      <c r="M106" s="3"/>
      <c r="N106" s="3"/>
      <c r="O106" s="3"/>
      <c r="P106" s="3"/>
      <c r="Q106" s="3"/>
    </row>
    <row r="107" spans="1:17" x14ac:dyDescent="0.2">
      <c r="A107" s="1"/>
      <c r="B107" s="10"/>
      <c r="C107" s="10"/>
      <c r="D107" s="10"/>
      <c r="E107" s="39"/>
      <c r="F107" s="10"/>
      <c r="G107" s="10"/>
      <c r="H107" s="3"/>
      <c r="I107" s="3"/>
      <c r="J107" s="3"/>
      <c r="K107" s="3"/>
      <c r="L107" s="3"/>
      <c r="M107" s="3"/>
      <c r="N107" s="3"/>
      <c r="O107" s="3"/>
      <c r="P107" s="3"/>
      <c r="Q107" s="3"/>
    </row>
    <row r="108" spans="1:17" x14ac:dyDescent="0.2">
      <c r="A108" s="1"/>
      <c r="B108" s="10"/>
      <c r="C108" s="10"/>
      <c r="D108" s="10"/>
      <c r="E108" s="39"/>
      <c r="F108" s="10"/>
      <c r="G108" s="10"/>
      <c r="H108" s="3"/>
      <c r="I108" s="3"/>
      <c r="J108" s="3"/>
      <c r="K108" s="3"/>
      <c r="L108" s="3"/>
      <c r="M108" s="3"/>
      <c r="N108" s="3"/>
      <c r="O108" s="3"/>
      <c r="P108" s="3"/>
      <c r="Q108" s="3"/>
    </row>
    <row r="109" spans="1:17" x14ac:dyDescent="0.2">
      <c r="A109" s="1"/>
      <c r="B109" s="10"/>
      <c r="C109" s="10"/>
      <c r="D109" s="10"/>
      <c r="E109" s="39"/>
      <c r="F109" s="10"/>
      <c r="G109" s="10"/>
      <c r="H109" s="3"/>
      <c r="I109" s="3"/>
      <c r="J109" s="3"/>
      <c r="K109" s="3"/>
      <c r="L109" s="3"/>
      <c r="M109" s="3"/>
      <c r="N109" s="3"/>
      <c r="O109" s="3"/>
      <c r="P109" s="3"/>
      <c r="Q109" s="3"/>
    </row>
    <row r="110" spans="1:17" x14ac:dyDescent="0.2">
      <c r="A110" s="1"/>
      <c r="B110" s="10"/>
      <c r="C110" s="10"/>
      <c r="D110" s="10"/>
      <c r="E110" s="39"/>
      <c r="F110" s="10"/>
      <c r="G110" s="10"/>
      <c r="H110" s="3"/>
      <c r="I110" s="3"/>
      <c r="J110" s="3"/>
      <c r="K110" s="3"/>
      <c r="L110" s="3"/>
      <c r="M110" s="3"/>
      <c r="N110" s="3"/>
      <c r="O110" s="3"/>
      <c r="P110" s="3"/>
      <c r="Q110" s="3"/>
    </row>
    <row r="111" spans="1:17" x14ac:dyDescent="0.2">
      <c r="A111" s="1"/>
      <c r="B111" s="10"/>
      <c r="C111" s="10"/>
      <c r="D111" s="10"/>
      <c r="E111" s="39"/>
      <c r="F111" s="10"/>
      <c r="G111" s="10"/>
      <c r="H111" s="3"/>
      <c r="I111" s="3"/>
      <c r="J111" s="3"/>
      <c r="K111" s="3"/>
      <c r="L111" s="3"/>
      <c r="M111" s="3"/>
      <c r="N111" s="3"/>
      <c r="O111" s="3"/>
      <c r="P111" s="3"/>
      <c r="Q111" s="3"/>
    </row>
    <row r="112" spans="1:17" x14ac:dyDescent="0.2">
      <c r="A112" s="1"/>
      <c r="B112" s="10"/>
      <c r="C112" s="10"/>
      <c r="D112" s="10"/>
      <c r="E112" s="39"/>
      <c r="F112" s="10"/>
      <c r="G112" s="10"/>
      <c r="H112" s="3"/>
      <c r="I112" s="3"/>
      <c r="J112" s="3"/>
      <c r="K112" s="3"/>
      <c r="L112" s="3"/>
      <c r="M112" s="3"/>
      <c r="N112" s="3"/>
      <c r="O112" s="3"/>
      <c r="P112" s="3"/>
      <c r="Q112" s="3"/>
    </row>
    <row r="113" spans="1:17" x14ac:dyDescent="0.2">
      <c r="A113" s="1"/>
      <c r="B113" s="10"/>
      <c r="C113" s="10"/>
      <c r="D113" s="10"/>
      <c r="E113" s="39"/>
      <c r="F113" s="10"/>
      <c r="G113" s="10"/>
      <c r="H113" s="3"/>
      <c r="I113" s="3"/>
      <c r="J113" s="3"/>
      <c r="K113" s="3"/>
      <c r="L113" s="3"/>
      <c r="M113" s="3"/>
      <c r="N113" s="3"/>
      <c r="O113" s="3"/>
      <c r="P113" s="3"/>
      <c r="Q113" s="3"/>
    </row>
    <row r="114" spans="1:17" x14ac:dyDescent="0.2">
      <c r="A114" s="1"/>
      <c r="B114" s="10"/>
      <c r="C114" s="10"/>
      <c r="D114" s="10"/>
      <c r="E114" s="39"/>
      <c r="F114" s="10"/>
      <c r="G114" s="10"/>
      <c r="H114" s="3"/>
      <c r="I114" s="3"/>
      <c r="J114" s="3"/>
      <c r="K114" s="3"/>
      <c r="L114" s="3"/>
      <c r="M114" s="3"/>
      <c r="N114" s="3"/>
      <c r="O114" s="3"/>
      <c r="P114" s="3"/>
      <c r="Q114" s="3"/>
    </row>
    <row r="115" spans="1:17" x14ac:dyDescent="0.2">
      <c r="A115" s="1"/>
      <c r="B115" s="10"/>
      <c r="C115" s="10"/>
      <c r="D115" s="10"/>
      <c r="E115" s="39"/>
      <c r="F115" s="10"/>
      <c r="G115" s="10"/>
      <c r="H115" s="3"/>
      <c r="I115" s="3"/>
      <c r="J115" s="3"/>
      <c r="K115" s="3"/>
      <c r="L115" s="3"/>
      <c r="M115" s="3"/>
      <c r="N115" s="3"/>
      <c r="O115" s="3"/>
      <c r="P115" s="3"/>
      <c r="Q115" s="3"/>
    </row>
    <row r="116" spans="1:17" x14ac:dyDescent="0.2">
      <c r="A116" s="1"/>
      <c r="B116" s="10"/>
      <c r="C116" s="10"/>
      <c r="D116" s="10"/>
      <c r="E116" s="39"/>
      <c r="F116" s="10"/>
      <c r="G116" s="10"/>
      <c r="H116" s="3"/>
      <c r="I116" s="3"/>
      <c r="J116" s="3"/>
      <c r="K116" s="3"/>
      <c r="L116" s="3"/>
      <c r="M116" s="3"/>
      <c r="N116" s="3"/>
      <c r="O116" s="3"/>
      <c r="P116" s="3"/>
      <c r="Q116" s="3"/>
    </row>
    <row r="117" spans="1:17" x14ac:dyDescent="0.2">
      <c r="A117" s="1"/>
      <c r="B117" s="10"/>
      <c r="C117" s="10"/>
      <c r="D117" s="10"/>
      <c r="E117" s="39"/>
      <c r="F117" s="10"/>
      <c r="G117" s="10"/>
      <c r="H117" s="3"/>
      <c r="I117" s="3"/>
      <c r="J117" s="3"/>
      <c r="K117" s="3"/>
      <c r="L117" s="3"/>
      <c r="M117" s="3"/>
      <c r="N117" s="3"/>
      <c r="O117" s="3"/>
      <c r="P117" s="3"/>
      <c r="Q117" s="3"/>
    </row>
    <row r="118" spans="1:17" x14ac:dyDescent="0.2">
      <c r="A118" s="1"/>
      <c r="B118" s="10"/>
      <c r="C118" s="10"/>
      <c r="D118" s="10"/>
      <c r="E118" s="39"/>
      <c r="F118" s="10"/>
      <c r="G118" s="10"/>
      <c r="H118" s="3"/>
      <c r="I118" s="3"/>
      <c r="J118" s="3"/>
      <c r="K118" s="3"/>
      <c r="L118" s="3"/>
      <c r="M118" s="3"/>
      <c r="N118" s="3"/>
      <c r="O118" s="3"/>
      <c r="P118" s="3"/>
      <c r="Q118" s="3"/>
    </row>
    <row r="119" spans="1:17" x14ac:dyDescent="0.2">
      <c r="A119" s="1"/>
      <c r="B119" s="10"/>
      <c r="C119" s="10"/>
      <c r="D119" s="10"/>
      <c r="E119" s="39"/>
      <c r="F119" s="10"/>
      <c r="G119" s="10"/>
      <c r="H119" s="3"/>
      <c r="I119" s="3"/>
      <c r="J119" s="3"/>
      <c r="K119" s="3"/>
      <c r="L119" s="3"/>
      <c r="M119" s="3"/>
      <c r="N119" s="3"/>
      <c r="O119" s="3"/>
      <c r="P119" s="3"/>
      <c r="Q119" s="3"/>
    </row>
    <row r="120" spans="1:17" x14ac:dyDescent="0.2">
      <c r="A120" s="1"/>
      <c r="B120" s="10"/>
      <c r="C120" s="10"/>
      <c r="D120" s="10"/>
      <c r="E120" s="39"/>
      <c r="F120" s="10"/>
      <c r="G120" s="10"/>
      <c r="H120" s="3"/>
      <c r="I120" s="3"/>
      <c r="J120" s="3"/>
      <c r="K120" s="3"/>
      <c r="L120" s="3"/>
      <c r="M120" s="3"/>
      <c r="N120" s="3"/>
      <c r="O120" s="3"/>
      <c r="P120" s="3"/>
      <c r="Q120" s="3"/>
    </row>
    <row r="121" spans="1:17" x14ac:dyDescent="0.2">
      <c r="A121" s="1"/>
      <c r="B121" s="10"/>
      <c r="C121" s="10"/>
      <c r="D121" s="10"/>
      <c r="E121" s="39"/>
      <c r="F121" s="10"/>
      <c r="G121" s="10"/>
      <c r="H121" s="3"/>
      <c r="I121" s="3"/>
      <c r="J121" s="3"/>
      <c r="K121" s="3"/>
      <c r="L121" s="3"/>
      <c r="M121" s="3"/>
      <c r="N121" s="3"/>
      <c r="O121" s="3"/>
      <c r="P121" s="3"/>
      <c r="Q121" s="3"/>
    </row>
    <row r="122" spans="1:17" x14ac:dyDescent="0.2">
      <c r="A122" s="1"/>
      <c r="B122" s="10"/>
      <c r="C122" s="10"/>
      <c r="D122" s="10"/>
      <c r="E122" s="10"/>
      <c r="F122" s="10"/>
      <c r="G122" s="10"/>
      <c r="H122" s="3"/>
      <c r="I122" s="3"/>
      <c r="J122" s="3"/>
      <c r="K122" s="3"/>
      <c r="L122" s="3"/>
      <c r="M122" s="3"/>
      <c r="N122" s="3"/>
      <c r="O122" s="3"/>
      <c r="P122" s="3"/>
      <c r="Q122" s="3"/>
    </row>
    <row r="123" spans="1:17" x14ac:dyDescent="0.2">
      <c r="A123" s="1"/>
      <c r="B123" s="10"/>
      <c r="C123" s="10"/>
      <c r="D123" s="10"/>
      <c r="E123" s="10"/>
      <c r="F123" s="10"/>
      <c r="G123" s="10"/>
      <c r="H123" s="3"/>
      <c r="I123" s="3"/>
      <c r="J123" s="3"/>
      <c r="K123" s="3"/>
      <c r="L123" s="3"/>
      <c r="M123" s="3"/>
      <c r="N123" s="3"/>
      <c r="O123" s="3"/>
      <c r="P123" s="3"/>
      <c r="Q123" s="3"/>
    </row>
    <row r="124" spans="1:17" x14ac:dyDescent="0.2">
      <c r="A124" s="1"/>
      <c r="B124" s="10"/>
      <c r="C124" s="10"/>
      <c r="D124" s="10"/>
      <c r="E124" s="10"/>
      <c r="F124" s="10"/>
      <c r="G124" s="10"/>
      <c r="H124" s="3"/>
      <c r="I124" s="3"/>
      <c r="J124" s="3"/>
      <c r="K124" s="3"/>
      <c r="L124" s="3"/>
      <c r="M124" s="3"/>
      <c r="N124" s="3"/>
      <c r="O124" s="3"/>
      <c r="P124" s="3"/>
      <c r="Q124" s="3"/>
    </row>
    <row r="125" spans="1:17" x14ac:dyDescent="0.2">
      <c r="A125" s="1"/>
      <c r="B125" s="10"/>
      <c r="C125" s="10"/>
      <c r="D125" s="10"/>
      <c r="E125" s="10"/>
      <c r="F125" s="10"/>
      <c r="G125" s="10"/>
      <c r="H125" s="3"/>
      <c r="I125" s="3"/>
      <c r="J125" s="3"/>
      <c r="K125" s="3"/>
      <c r="L125" s="3"/>
      <c r="M125" s="3"/>
      <c r="N125" s="3"/>
      <c r="O125" s="3"/>
      <c r="P125" s="3"/>
      <c r="Q125" s="3"/>
    </row>
    <row r="126" spans="1:17" x14ac:dyDescent="0.2">
      <c r="A126" s="1"/>
      <c r="B126" s="10"/>
      <c r="C126" s="10"/>
      <c r="D126" s="10"/>
      <c r="E126" s="10"/>
      <c r="F126" s="10"/>
      <c r="G126" s="10"/>
      <c r="H126" s="3"/>
      <c r="I126" s="3"/>
      <c r="J126" s="3"/>
      <c r="K126" s="3"/>
      <c r="L126" s="3"/>
      <c r="M126" s="3"/>
      <c r="N126" s="3"/>
      <c r="O126" s="3"/>
      <c r="P126" s="3"/>
      <c r="Q126" s="3"/>
    </row>
    <row r="127" spans="1:17" x14ac:dyDescent="0.2">
      <c r="A127" s="1"/>
      <c r="B127" s="10"/>
      <c r="C127" s="10"/>
      <c r="D127" s="10"/>
      <c r="E127" s="10"/>
      <c r="F127" s="10"/>
      <c r="G127" s="10"/>
      <c r="H127" s="3"/>
      <c r="I127" s="3"/>
      <c r="J127" s="3"/>
      <c r="K127" s="3"/>
      <c r="L127" s="3"/>
      <c r="M127" s="3"/>
      <c r="N127" s="3"/>
      <c r="O127" s="3"/>
      <c r="P127" s="3"/>
      <c r="Q127" s="3"/>
    </row>
    <row r="128" spans="1:17" x14ac:dyDescent="0.2">
      <c r="A128" s="1"/>
      <c r="B128" s="10"/>
      <c r="C128" s="10"/>
      <c r="D128" s="10"/>
      <c r="E128" s="10"/>
      <c r="F128" s="10"/>
      <c r="G128" s="10"/>
      <c r="H128" s="3"/>
      <c r="I128" s="3"/>
      <c r="J128" s="3"/>
      <c r="K128" s="3"/>
      <c r="L128" s="3"/>
      <c r="M128" s="3"/>
      <c r="N128" s="3"/>
      <c r="O128" s="3"/>
      <c r="P128" s="3"/>
      <c r="Q128" s="3"/>
    </row>
    <row r="129" spans="1:17" x14ac:dyDescent="0.2">
      <c r="A129" s="1"/>
      <c r="B129" s="10"/>
      <c r="C129" s="10"/>
      <c r="D129" s="10"/>
      <c r="E129" s="10"/>
      <c r="F129" s="10"/>
      <c r="G129" s="10"/>
      <c r="H129" s="3"/>
      <c r="I129" s="3"/>
      <c r="J129" s="3"/>
      <c r="K129" s="3"/>
      <c r="L129" s="3"/>
      <c r="M129" s="3"/>
      <c r="N129" s="3"/>
      <c r="O129" s="3"/>
      <c r="P129" s="3"/>
      <c r="Q129" s="3"/>
    </row>
    <row r="130" spans="1:17" x14ac:dyDescent="0.2">
      <c r="A130" s="1"/>
      <c r="H130" s="3"/>
      <c r="I130" s="3"/>
      <c r="J130" s="3"/>
      <c r="K130" s="3"/>
      <c r="L130" s="3"/>
      <c r="M130" s="3"/>
      <c r="N130" s="3"/>
      <c r="O130" s="3"/>
      <c r="P130" s="3"/>
      <c r="Q130" s="3"/>
    </row>
    <row r="131" spans="1:17" x14ac:dyDescent="0.2">
      <c r="A131" s="1"/>
      <c r="H131" s="3"/>
      <c r="I131" s="3"/>
      <c r="J131" s="3"/>
      <c r="K131" s="3"/>
      <c r="L131" s="3"/>
      <c r="M131" s="3"/>
      <c r="N131" s="3"/>
      <c r="O131" s="3"/>
      <c r="P131" s="3"/>
      <c r="Q131" s="3"/>
    </row>
    <row r="132" spans="1:17" x14ac:dyDescent="0.2">
      <c r="A132" s="1"/>
      <c r="H132" s="3"/>
      <c r="I132" s="3"/>
      <c r="J132" s="3"/>
      <c r="K132" s="3"/>
      <c r="L132" s="3"/>
      <c r="M132" s="3"/>
      <c r="N132" s="3"/>
      <c r="O132" s="3"/>
      <c r="P132" s="3"/>
      <c r="Q132" s="3"/>
    </row>
    <row r="133" spans="1:17" x14ac:dyDescent="0.2">
      <c r="A133" s="1"/>
      <c r="H133" s="3"/>
      <c r="I133" s="3"/>
      <c r="J133" s="3"/>
      <c r="K133" s="3"/>
      <c r="L133" s="3"/>
      <c r="M133" s="3"/>
      <c r="N133" s="3"/>
      <c r="O133" s="3"/>
      <c r="P133" s="3"/>
      <c r="Q133" s="3"/>
    </row>
    <row r="134" spans="1:17" x14ac:dyDescent="0.2">
      <c r="A134" s="1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</row>
    <row r="135" spans="1:17" x14ac:dyDescent="0.2">
      <c r="A135" s="1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</row>
    <row r="136" spans="1:17" x14ac:dyDescent="0.2">
      <c r="A136" s="1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</row>
    <row r="137" spans="1:17" x14ac:dyDescent="0.2"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</row>
    <row r="138" spans="1:17" x14ac:dyDescent="0.2"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</row>
    <row r="139" spans="1:17" x14ac:dyDescent="0.2"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</row>
    <row r="140" spans="1:17" x14ac:dyDescent="0.2"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</row>
    <row r="141" spans="1:17" x14ac:dyDescent="0.2"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</row>
  </sheetData>
  <sheetProtection insertHyperlinks="0" autoFilter="0" pivotTables="0"/>
  <mergeCells count="5">
    <mergeCell ref="B2:E3"/>
    <mergeCell ref="F2:G3"/>
    <mergeCell ref="C4:E4"/>
    <mergeCell ref="C5:E5"/>
    <mergeCell ref="C6:E6"/>
  </mergeCells>
  <conditionalFormatting sqref="E10:E11">
    <cfRule type="cellIs" dxfId="43" priority="44" stopIfTrue="1" operator="greaterThan">
      <formula>0</formula>
    </cfRule>
  </conditionalFormatting>
  <conditionalFormatting sqref="F34:F35 F27:F28 F18:F21 F23">
    <cfRule type="cellIs" dxfId="42" priority="51" stopIfTrue="1" operator="greaterThan">
      <formula>0</formula>
    </cfRule>
  </conditionalFormatting>
  <conditionalFormatting sqref="C4:E4">
    <cfRule type="expression" dxfId="41" priority="52" stopIfTrue="1">
      <formula>IF($C$4="AWS / FA / Signal &amp; Magnet",1,0)</formula>
    </cfRule>
  </conditionalFormatting>
  <conditionalFormatting sqref="F26">
    <cfRule type="cellIs" dxfId="40" priority="50" stopIfTrue="1" operator="greaterThan">
      <formula>0</formula>
    </cfRule>
  </conditionalFormatting>
  <conditionalFormatting sqref="F9:F15">
    <cfRule type="cellIs" dxfId="39" priority="49" stopIfTrue="1" operator="greaterThan">
      <formula>0</formula>
    </cfRule>
  </conditionalFormatting>
  <conditionalFormatting sqref="G15">
    <cfRule type="cellIs" dxfId="38" priority="48" stopIfTrue="1" operator="greaterThan">
      <formula>0</formula>
    </cfRule>
  </conditionalFormatting>
  <conditionalFormatting sqref="F30">
    <cfRule type="cellIs" dxfId="37" priority="47" stopIfTrue="1" operator="greaterThan">
      <formula>0</formula>
    </cfRule>
  </conditionalFormatting>
  <conditionalFormatting sqref="F37">
    <cfRule type="cellIs" dxfId="36" priority="46" stopIfTrue="1" operator="greaterThan">
      <formula>0</formula>
    </cfRule>
  </conditionalFormatting>
  <conditionalFormatting sqref="F22">
    <cfRule type="cellIs" dxfId="35" priority="43" stopIfTrue="1" operator="greaterThan">
      <formula>0</formula>
    </cfRule>
  </conditionalFormatting>
  <conditionalFormatting sqref="F29">
    <cfRule type="cellIs" dxfId="34" priority="42" stopIfTrue="1" operator="greaterThan">
      <formula>0</formula>
    </cfRule>
  </conditionalFormatting>
  <conditionalFormatting sqref="F36">
    <cfRule type="cellIs" dxfId="33" priority="41" stopIfTrue="1" operator="greaterThan">
      <formula>0</formula>
    </cfRule>
  </conditionalFormatting>
  <conditionalFormatting sqref="F16">
    <cfRule type="cellIs" dxfId="32" priority="38" stopIfTrue="1" operator="greaterThan">
      <formula>0</formula>
    </cfRule>
    <cfRule type="cellIs" dxfId="31" priority="39" stopIfTrue="1" operator="lessThan">
      <formula>0</formula>
    </cfRule>
  </conditionalFormatting>
  <conditionalFormatting sqref="F42">
    <cfRule type="cellIs" dxfId="30" priority="20" stopIfTrue="1" operator="greaterThan">
      <formula>0</formula>
    </cfRule>
  </conditionalFormatting>
  <conditionalFormatting sqref="F44">
    <cfRule type="cellIs" dxfId="29" priority="19" stopIfTrue="1" operator="greaterThan">
      <formula>0</formula>
    </cfRule>
  </conditionalFormatting>
  <conditionalFormatting sqref="F43">
    <cfRule type="cellIs" dxfId="28" priority="18" stopIfTrue="1" operator="greaterThan">
      <formula>0</formula>
    </cfRule>
  </conditionalFormatting>
  <conditionalFormatting sqref="F24">
    <cfRule type="cellIs" dxfId="27" priority="14" stopIfTrue="1" operator="greaterThan">
      <formula>0</formula>
    </cfRule>
    <cfRule type="cellIs" dxfId="26" priority="15" stopIfTrue="1" operator="lessThan">
      <formula>0</formula>
    </cfRule>
  </conditionalFormatting>
  <conditionalFormatting sqref="F31">
    <cfRule type="cellIs" dxfId="25" priority="12" stopIfTrue="1" operator="greaterThan">
      <formula>0</formula>
    </cfRule>
    <cfRule type="cellIs" dxfId="24" priority="13" stopIfTrue="1" operator="lessThan">
      <formula>0</formula>
    </cfRule>
  </conditionalFormatting>
  <conditionalFormatting sqref="F38">
    <cfRule type="cellIs" dxfId="23" priority="10" stopIfTrue="1" operator="greaterThan">
      <formula>0</formula>
    </cfRule>
    <cfRule type="cellIs" dxfId="22" priority="11" stopIfTrue="1" operator="lessThan">
      <formula>0</formula>
    </cfRule>
  </conditionalFormatting>
  <conditionalFormatting sqref="F45">
    <cfRule type="cellIs" dxfId="21" priority="8" stopIfTrue="1" operator="greaterThan">
      <formula>0</formula>
    </cfRule>
    <cfRule type="cellIs" dxfId="20" priority="9" stopIfTrue="1" operator="lessThan">
      <formula>0</formula>
    </cfRule>
  </conditionalFormatting>
  <conditionalFormatting sqref="E27">
    <cfRule type="cellIs" dxfId="19" priority="5" stopIfTrue="1" operator="greaterThan">
      <formula>0</formula>
    </cfRule>
  </conditionalFormatting>
  <conditionalFormatting sqref="E34">
    <cfRule type="cellIs" dxfId="18" priority="4" stopIfTrue="1" operator="greaterThan">
      <formula>0</formula>
    </cfRule>
  </conditionalFormatting>
  <conditionalFormatting sqref="F41">
    <cfRule type="cellIs" dxfId="17" priority="3" stopIfTrue="1" operator="greaterThan">
      <formula>0</formula>
    </cfRule>
  </conditionalFormatting>
  <conditionalFormatting sqref="E41">
    <cfRule type="cellIs" dxfId="16" priority="1" stopIfTrue="1" operator="greaterThan">
      <formula>0</formula>
    </cfRule>
  </conditionalFormatting>
  <dataValidations count="7">
    <dataValidation type="list" allowBlank="1" showInputMessage="1" showErrorMessage="1" sqref="D18:D20" xr:uid="{00000000-0002-0000-0100-000000000000}">
      <formula1>"h, Stk, psch"</formula1>
    </dataValidation>
    <dataValidation type="decimal" operator="greaterThan" allowBlank="1" showInputMessage="1" showErrorMessage="1" sqref="E29 E26 E36 E33 E22 E18:E20 E43 E14 E40 E9 C20" xr:uid="{00000000-0002-0000-0100-000001000000}">
      <formula1>0</formula1>
    </dataValidation>
    <dataValidation type="decimal" operator="greaterThanOrEqual" allowBlank="1" showInputMessage="1" showErrorMessage="1" sqref="E27 E41 E34 E10:E12" xr:uid="{00000000-0002-0000-0100-000002000000}">
      <formula1>0</formula1>
    </dataValidation>
    <dataValidation type="list" allowBlank="1" showInputMessage="1" showErrorMessage="1" sqref="C4:E4" xr:uid="{00000000-0002-0000-0100-000003000000}">
      <formula1>$C$66:$C$75</formula1>
    </dataValidation>
    <dataValidation operator="greaterThan" allowBlank="1" showInputMessage="1" showErrorMessage="1" sqref="C9 C40 C33 C26 F26 F33 C12 F40" xr:uid="{00000000-0002-0000-0100-000004000000}"/>
    <dataValidation type="decimal" operator="lessThanOrEqual" allowBlank="1" showInputMessage="1" showErrorMessage="1" sqref="E46" xr:uid="{00000000-0002-0000-0100-000005000000}">
      <formula1>0</formula1>
    </dataValidation>
    <dataValidation type="decimal" allowBlank="1" showInputMessage="1" showErrorMessage="1" sqref="E16 E24 E31 E38 E45" xr:uid="{00000000-0002-0000-0100-000006000000}">
      <formula1>-1</formula1>
      <formula2>1</formula2>
    </dataValidation>
  </dataValidations>
  <pageMargins left="0.70866141732283472" right="0.39370078740157483" top="0.59055118110236227" bottom="0.23622047244094491" header="0.19685039370078741" footer="0.19685039370078741"/>
  <pageSetup paperSize="9" scale="90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131"/>
  <sheetViews>
    <sheetView workbookViewId="0">
      <selection activeCell="B2" sqref="B2:E3"/>
    </sheetView>
  </sheetViews>
  <sheetFormatPr baseColWidth="10" defaultColWidth="11.42578125" defaultRowHeight="12.75" x14ac:dyDescent="0.2"/>
  <cols>
    <col min="1" max="1" width="2.140625" style="6" customWidth="1"/>
    <col min="2" max="2" width="42.42578125" style="37" customWidth="1"/>
    <col min="3" max="3" width="8" style="37" customWidth="1"/>
    <col min="4" max="4" width="6.7109375" style="37" customWidth="1"/>
    <col min="5" max="6" width="12.7109375" style="37" customWidth="1"/>
    <col min="7" max="7" width="29.7109375" style="37" customWidth="1"/>
    <col min="8" max="18" width="11.42578125" style="75"/>
    <col min="19" max="16384" width="11.42578125" style="3"/>
  </cols>
  <sheetData>
    <row r="1" spans="1:7" ht="4.5" customHeight="1" x14ac:dyDescent="0.2">
      <c r="A1" s="1"/>
      <c r="B1" s="10"/>
      <c r="C1" s="10"/>
      <c r="D1" s="10"/>
      <c r="E1" s="10"/>
      <c r="F1" s="10"/>
      <c r="G1" s="10"/>
    </row>
    <row r="2" spans="1:7" ht="15" customHeight="1" x14ac:dyDescent="0.2">
      <c r="A2" s="1"/>
      <c r="B2" s="234" t="s">
        <v>108</v>
      </c>
      <c r="C2" s="235"/>
      <c r="D2" s="235"/>
      <c r="E2" s="236"/>
      <c r="F2" s="237"/>
      <c r="G2" s="237"/>
    </row>
    <row r="3" spans="1:7" ht="15" customHeight="1" x14ac:dyDescent="0.2">
      <c r="A3" s="38"/>
      <c r="B3" s="235"/>
      <c r="C3" s="235"/>
      <c r="D3" s="235"/>
      <c r="E3" s="236"/>
      <c r="F3" s="238"/>
      <c r="G3" s="238"/>
    </row>
    <row r="4" spans="1:7" ht="15" customHeight="1" x14ac:dyDescent="0.2">
      <c r="A4" s="1"/>
      <c r="B4" s="50" t="s">
        <v>78</v>
      </c>
      <c r="C4" s="239"/>
      <c r="D4" s="239"/>
      <c r="E4" s="240"/>
      <c r="F4" s="163"/>
      <c r="G4" s="164"/>
    </row>
    <row r="5" spans="1:7" ht="15" customHeight="1" x14ac:dyDescent="0.2">
      <c r="A5" s="1"/>
      <c r="B5" s="48" t="s">
        <v>13</v>
      </c>
      <c r="C5" s="241"/>
      <c r="D5" s="242"/>
      <c r="E5" s="242"/>
      <c r="F5" s="12"/>
      <c r="G5" s="53"/>
    </row>
    <row r="6" spans="1:7" ht="43.5" customHeight="1" x14ac:dyDescent="0.2">
      <c r="A6" s="1"/>
      <c r="B6" s="49" t="s">
        <v>12</v>
      </c>
      <c r="C6" s="243"/>
      <c r="D6" s="244"/>
      <c r="E6" s="245"/>
      <c r="F6" s="22" t="s">
        <v>42</v>
      </c>
      <c r="G6" s="96" t="str">
        <f>Gerät!G7</f>
        <v>[Name des Bieters]</v>
      </c>
    </row>
    <row r="7" spans="1:7" ht="4.5" customHeight="1" thickBot="1" x14ac:dyDescent="0.25">
      <c r="A7" s="1"/>
      <c r="B7" s="10"/>
      <c r="C7" s="10"/>
      <c r="D7" s="10"/>
      <c r="E7" s="14"/>
      <c r="F7" s="10"/>
      <c r="G7" s="10"/>
    </row>
    <row r="8" spans="1:7" ht="15" customHeight="1" x14ac:dyDescent="0.2">
      <c r="A8" s="4">
        <v>1</v>
      </c>
      <c r="B8" s="203" t="s">
        <v>72</v>
      </c>
      <c r="C8" s="15" t="s">
        <v>71</v>
      </c>
      <c r="D8" s="15" t="s">
        <v>69</v>
      </c>
      <c r="E8" s="15" t="s">
        <v>5</v>
      </c>
      <c r="F8" s="15" t="s">
        <v>0</v>
      </c>
      <c r="G8" s="55" t="s">
        <v>3</v>
      </c>
    </row>
    <row r="9" spans="1:7" ht="15" customHeight="1" x14ac:dyDescent="0.2">
      <c r="A9" s="4">
        <v>2</v>
      </c>
      <c r="B9" s="76" t="s">
        <v>83</v>
      </c>
      <c r="C9" s="197"/>
      <c r="D9" s="27" t="s">
        <v>61</v>
      </c>
      <c r="E9" s="198"/>
      <c r="F9" s="199">
        <f>E9</f>
        <v>0</v>
      </c>
      <c r="G9" s="61"/>
    </row>
    <row r="10" spans="1:7" s="75" customFormat="1" ht="15" customHeight="1" x14ac:dyDescent="0.2">
      <c r="A10" s="4">
        <v>3</v>
      </c>
      <c r="B10" s="76" t="s">
        <v>164</v>
      </c>
      <c r="C10" s="200"/>
      <c r="D10" s="200"/>
      <c r="E10" s="200"/>
      <c r="F10" s="200"/>
      <c r="G10" s="61"/>
    </row>
    <row r="11" spans="1:7" s="75" customFormat="1" ht="15" customHeight="1" x14ac:dyDescent="0.2">
      <c r="A11" s="4">
        <v>4</v>
      </c>
      <c r="B11" s="77" t="s">
        <v>87</v>
      </c>
      <c r="C11" s="62"/>
      <c r="D11" s="27" t="s">
        <v>70</v>
      </c>
      <c r="E11" s="199">
        <f>C11*$E$9</f>
        <v>0</v>
      </c>
      <c r="F11" s="199">
        <f t="shared" ref="F11:F24" si="0">E11</f>
        <v>0</v>
      </c>
      <c r="G11" s="61"/>
    </row>
    <row r="12" spans="1:7" s="75" customFormat="1" ht="15" customHeight="1" x14ac:dyDescent="0.2">
      <c r="A12" s="4">
        <v>5</v>
      </c>
      <c r="B12" s="77" t="s">
        <v>88</v>
      </c>
      <c r="C12" s="62"/>
      <c r="D12" s="27" t="s">
        <v>70</v>
      </c>
      <c r="E12" s="199">
        <f t="shared" ref="E12:E25" si="1">C12*$E$9</f>
        <v>0</v>
      </c>
      <c r="F12" s="199">
        <f t="shared" si="0"/>
        <v>0</v>
      </c>
      <c r="G12" s="61"/>
    </row>
    <row r="13" spans="1:7" s="75" customFormat="1" ht="15" customHeight="1" x14ac:dyDescent="0.2">
      <c r="A13" s="4">
        <v>6</v>
      </c>
      <c r="B13" s="77" t="s">
        <v>89</v>
      </c>
      <c r="C13" s="62"/>
      <c r="D13" s="27" t="s">
        <v>70</v>
      </c>
      <c r="E13" s="199">
        <f t="shared" si="1"/>
        <v>0</v>
      </c>
      <c r="F13" s="199">
        <f t="shared" si="0"/>
        <v>0</v>
      </c>
      <c r="G13" s="61"/>
    </row>
    <row r="14" spans="1:7" s="75" customFormat="1" ht="15" customHeight="1" x14ac:dyDescent="0.2">
      <c r="A14" s="4">
        <v>7</v>
      </c>
      <c r="B14" s="77" t="s">
        <v>90</v>
      </c>
      <c r="C14" s="62"/>
      <c r="D14" s="27" t="s">
        <v>70</v>
      </c>
      <c r="E14" s="199">
        <f t="shared" si="1"/>
        <v>0</v>
      </c>
      <c r="F14" s="199">
        <f t="shared" si="0"/>
        <v>0</v>
      </c>
      <c r="G14" s="61"/>
    </row>
    <row r="15" spans="1:7" s="75" customFormat="1" ht="15" customHeight="1" x14ac:dyDescent="0.2">
      <c r="A15" s="4">
        <v>8</v>
      </c>
      <c r="B15" s="77" t="s">
        <v>91</v>
      </c>
      <c r="C15" s="62"/>
      <c r="D15" s="27" t="s">
        <v>70</v>
      </c>
      <c r="E15" s="199">
        <f t="shared" si="1"/>
        <v>0</v>
      </c>
      <c r="F15" s="199">
        <f t="shared" si="0"/>
        <v>0</v>
      </c>
      <c r="G15" s="61"/>
    </row>
    <row r="16" spans="1:7" s="75" customFormat="1" ht="15" customHeight="1" x14ac:dyDescent="0.2">
      <c r="A16" s="4">
        <v>9</v>
      </c>
      <c r="B16" s="77" t="s">
        <v>92</v>
      </c>
      <c r="C16" s="62"/>
      <c r="D16" s="27" t="s">
        <v>70</v>
      </c>
      <c r="E16" s="199">
        <f t="shared" si="1"/>
        <v>0</v>
      </c>
      <c r="F16" s="199">
        <f t="shared" si="0"/>
        <v>0</v>
      </c>
      <c r="G16" s="61"/>
    </row>
    <row r="17" spans="1:7" s="75" customFormat="1" ht="15" customHeight="1" x14ac:dyDescent="0.2">
      <c r="A17" s="4">
        <v>10</v>
      </c>
      <c r="B17" s="204" t="s">
        <v>159</v>
      </c>
      <c r="C17" s="62"/>
      <c r="D17" s="27" t="s">
        <v>70</v>
      </c>
      <c r="E17" s="199">
        <f t="shared" si="1"/>
        <v>0</v>
      </c>
      <c r="F17" s="199">
        <f t="shared" si="0"/>
        <v>0</v>
      </c>
      <c r="G17" s="61"/>
    </row>
    <row r="18" spans="1:7" s="75" customFormat="1" ht="15" customHeight="1" x14ac:dyDescent="0.2">
      <c r="A18" s="4">
        <v>11</v>
      </c>
      <c r="B18" s="78" t="s">
        <v>149</v>
      </c>
      <c r="C18" s="186" t="str">
        <f>IFERROR(E18/$F$9*100,"")</f>
        <v/>
      </c>
      <c r="D18" s="27" t="s">
        <v>70</v>
      </c>
      <c r="E18" s="199">
        <f>SUM(E9:E17)</f>
        <v>0</v>
      </c>
      <c r="F18" s="199">
        <f>SUM(F9:F17)</f>
        <v>0</v>
      </c>
      <c r="G18" s="61"/>
    </row>
    <row r="19" spans="1:7" s="75" customFormat="1" ht="15" customHeight="1" x14ac:dyDescent="0.2">
      <c r="A19" s="4">
        <v>12</v>
      </c>
      <c r="B19" s="76" t="s">
        <v>85</v>
      </c>
      <c r="C19" s="200"/>
      <c r="D19" s="200"/>
      <c r="E19" s="200"/>
      <c r="F19" s="200"/>
      <c r="G19" s="205"/>
    </row>
    <row r="20" spans="1:7" s="75" customFormat="1" ht="15" customHeight="1" x14ac:dyDescent="0.2">
      <c r="A20" s="4">
        <v>13</v>
      </c>
      <c r="B20" s="77" t="s">
        <v>94</v>
      </c>
      <c r="C20" s="62"/>
      <c r="D20" s="27" t="s">
        <v>70</v>
      </c>
      <c r="E20" s="199">
        <f>C20*$E$9</f>
        <v>0</v>
      </c>
      <c r="F20" s="199">
        <f t="shared" si="0"/>
        <v>0</v>
      </c>
      <c r="G20" s="61"/>
    </row>
    <row r="21" spans="1:7" s="75" customFormat="1" x14ac:dyDescent="0.2">
      <c r="A21" s="4">
        <v>14</v>
      </c>
      <c r="B21" s="206" t="s">
        <v>95</v>
      </c>
      <c r="C21" s="62"/>
      <c r="D21" s="27" t="s">
        <v>70</v>
      </c>
      <c r="E21" s="199">
        <f t="shared" si="1"/>
        <v>0</v>
      </c>
      <c r="F21" s="199">
        <f t="shared" si="0"/>
        <v>0</v>
      </c>
      <c r="G21" s="61"/>
    </row>
    <row r="22" spans="1:7" s="75" customFormat="1" ht="15" customHeight="1" x14ac:dyDescent="0.2">
      <c r="A22" s="4">
        <v>15</v>
      </c>
      <c r="B22" s="77" t="s">
        <v>96</v>
      </c>
      <c r="C22" s="62"/>
      <c r="D22" s="27" t="s">
        <v>70</v>
      </c>
      <c r="E22" s="199">
        <f t="shared" si="1"/>
        <v>0</v>
      </c>
      <c r="F22" s="199">
        <f t="shared" si="0"/>
        <v>0</v>
      </c>
      <c r="G22" s="61"/>
    </row>
    <row r="23" spans="1:7" s="75" customFormat="1" ht="15" customHeight="1" x14ac:dyDescent="0.2">
      <c r="A23" s="4">
        <v>16</v>
      </c>
      <c r="B23" s="77" t="s">
        <v>97</v>
      </c>
      <c r="C23" s="62"/>
      <c r="D23" s="27" t="s">
        <v>70</v>
      </c>
      <c r="E23" s="199">
        <f t="shared" si="1"/>
        <v>0</v>
      </c>
      <c r="F23" s="199">
        <f t="shared" si="0"/>
        <v>0</v>
      </c>
      <c r="G23" s="61"/>
    </row>
    <row r="24" spans="1:7" s="75" customFormat="1" ht="15" customHeight="1" x14ac:dyDescent="0.2">
      <c r="A24" s="4">
        <v>17</v>
      </c>
      <c r="B24" s="77" t="s">
        <v>98</v>
      </c>
      <c r="C24" s="62"/>
      <c r="D24" s="27" t="s">
        <v>70</v>
      </c>
      <c r="E24" s="199">
        <f t="shared" si="1"/>
        <v>0</v>
      </c>
      <c r="F24" s="199">
        <f t="shared" si="0"/>
        <v>0</v>
      </c>
      <c r="G24" s="61"/>
    </row>
    <row r="25" spans="1:7" s="75" customFormat="1" ht="15" customHeight="1" x14ac:dyDescent="0.2">
      <c r="A25" s="4">
        <v>18</v>
      </c>
      <c r="B25" s="77" t="s">
        <v>99</v>
      </c>
      <c r="C25" s="62"/>
      <c r="D25" s="27" t="s">
        <v>70</v>
      </c>
      <c r="E25" s="199">
        <f t="shared" si="1"/>
        <v>0</v>
      </c>
      <c r="F25" s="199">
        <f>E25</f>
        <v>0</v>
      </c>
      <c r="G25" s="61"/>
    </row>
    <row r="26" spans="1:7" s="75" customFormat="1" ht="15" customHeight="1" x14ac:dyDescent="0.2">
      <c r="A26" s="4">
        <v>19</v>
      </c>
      <c r="B26" s="204" t="s">
        <v>160</v>
      </c>
      <c r="C26" s="62"/>
      <c r="D26" s="27" t="s">
        <v>70</v>
      </c>
      <c r="E26" s="199">
        <f>C26*$E$9</f>
        <v>0</v>
      </c>
      <c r="F26" s="199">
        <f>E26</f>
        <v>0</v>
      </c>
      <c r="G26" s="61"/>
    </row>
    <row r="27" spans="1:7" s="75" customFormat="1" ht="15" customHeight="1" x14ac:dyDescent="0.2">
      <c r="A27" s="4">
        <v>20</v>
      </c>
      <c r="B27" s="78" t="s">
        <v>150</v>
      </c>
      <c r="C27" s="186" t="str">
        <f>IFERROR(E27/$F$9*100,"")</f>
        <v/>
      </c>
      <c r="D27" s="27" t="s">
        <v>70</v>
      </c>
      <c r="E27" s="199">
        <f>SUM(E20:E26)</f>
        <v>0</v>
      </c>
      <c r="F27" s="199">
        <f>SUM(F20:F26)+F18</f>
        <v>0</v>
      </c>
      <c r="G27" s="61"/>
    </row>
    <row r="28" spans="1:7" s="75" customFormat="1" ht="15" customHeight="1" x14ac:dyDescent="0.2">
      <c r="A28" s="4">
        <v>21</v>
      </c>
      <c r="B28" s="76" t="s">
        <v>165</v>
      </c>
      <c r="C28" s="200"/>
      <c r="D28" s="200"/>
      <c r="E28" s="200"/>
      <c r="F28" s="200"/>
      <c r="G28" s="205"/>
    </row>
    <row r="29" spans="1:7" s="75" customFormat="1" ht="15" customHeight="1" x14ac:dyDescent="0.2">
      <c r="A29" s="4">
        <v>22</v>
      </c>
      <c r="B29" s="77" t="s">
        <v>100</v>
      </c>
      <c r="C29" s="186" t="str">
        <f>IFERROR(E29/$F$9*100,"")</f>
        <v/>
      </c>
      <c r="D29" s="27" t="s">
        <v>70</v>
      </c>
      <c r="E29" s="67"/>
      <c r="F29" s="199">
        <f>E29</f>
        <v>0</v>
      </c>
      <c r="G29" s="61"/>
    </row>
    <row r="30" spans="1:7" s="75" customFormat="1" ht="15" customHeight="1" x14ac:dyDescent="0.2">
      <c r="A30" s="4">
        <v>23</v>
      </c>
      <c r="B30" s="77" t="s">
        <v>11</v>
      </c>
      <c r="C30" s="186" t="str">
        <f>IFERROR(E30/$F$9*100,"")</f>
        <v/>
      </c>
      <c r="D30" s="27" t="s">
        <v>70</v>
      </c>
      <c r="E30" s="67"/>
      <c r="F30" s="199">
        <f t="shared" ref="F30:F36" si="2">E30</f>
        <v>0</v>
      </c>
      <c r="G30" s="61"/>
    </row>
    <row r="31" spans="1:7" s="75" customFormat="1" ht="15" customHeight="1" x14ac:dyDescent="0.2">
      <c r="A31" s="4">
        <v>24</v>
      </c>
      <c r="B31" s="77" t="s">
        <v>101</v>
      </c>
      <c r="C31" s="186" t="str">
        <f t="shared" ref="C31:C37" si="3">IFERROR(E31/$F$9*100,"")</f>
        <v/>
      </c>
      <c r="D31" s="27" t="s">
        <v>70</v>
      </c>
      <c r="E31" s="67"/>
      <c r="F31" s="199">
        <f t="shared" si="2"/>
        <v>0</v>
      </c>
      <c r="G31" s="61"/>
    </row>
    <row r="32" spans="1:7" s="75" customFormat="1" ht="15" customHeight="1" x14ac:dyDescent="0.2">
      <c r="A32" s="4">
        <v>25</v>
      </c>
      <c r="B32" s="77" t="s">
        <v>102</v>
      </c>
      <c r="C32" s="186" t="str">
        <f t="shared" si="3"/>
        <v/>
      </c>
      <c r="D32" s="27" t="s">
        <v>70</v>
      </c>
      <c r="E32" s="67"/>
      <c r="F32" s="199">
        <f t="shared" si="2"/>
        <v>0</v>
      </c>
      <c r="G32" s="61"/>
    </row>
    <row r="33" spans="1:7" s="75" customFormat="1" ht="15.75" customHeight="1" x14ac:dyDescent="0.2">
      <c r="A33" s="4">
        <v>26</v>
      </c>
      <c r="B33" s="77" t="s">
        <v>103</v>
      </c>
      <c r="C33" s="186" t="str">
        <f t="shared" si="3"/>
        <v/>
      </c>
      <c r="D33" s="27" t="s">
        <v>70</v>
      </c>
      <c r="E33" s="67"/>
      <c r="F33" s="199">
        <f t="shared" si="2"/>
        <v>0</v>
      </c>
      <c r="G33" s="61"/>
    </row>
    <row r="34" spans="1:7" s="75" customFormat="1" ht="15.75" customHeight="1" x14ac:dyDescent="0.2">
      <c r="A34" s="4">
        <v>27</v>
      </c>
      <c r="B34" s="77" t="s">
        <v>104</v>
      </c>
      <c r="C34" s="186" t="str">
        <f t="shared" si="3"/>
        <v/>
      </c>
      <c r="D34" s="27" t="s">
        <v>70</v>
      </c>
      <c r="E34" s="67"/>
      <c r="F34" s="199">
        <f t="shared" si="2"/>
        <v>0</v>
      </c>
      <c r="G34" s="61"/>
    </row>
    <row r="35" spans="1:7" s="75" customFormat="1" ht="15" customHeight="1" x14ac:dyDescent="0.2">
      <c r="A35" s="4">
        <v>28</v>
      </c>
      <c r="B35" s="207" t="s">
        <v>105</v>
      </c>
      <c r="C35" s="186" t="str">
        <f t="shared" si="3"/>
        <v/>
      </c>
      <c r="D35" s="27" t="s">
        <v>70</v>
      </c>
      <c r="E35" s="67"/>
      <c r="F35" s="199">
        <f t="shared" si="2"/>
        <v>0</v>
      </c>
      <c r="G35" s="61"/>
    </row>
    <row r="36" spans="1:7" s="75" customFormat="1" ht="15" customHeight="1" x14ac:dyDescent="0.2">
      <c r="A36" s="4">
        <v>29</v>
      </c>
      <c r="B36" s="208" t="s">
        <v>93</v>
      </c>
      <c r="C36" s="186" t="str">
        <f t="shared" si="3"/>
        <v/>
      </c>
      <c r="D36" s="27" t="s">
        <v>70</v>
      </c>
      <c r="E36" s="67"/>
      <c r="F36" s="199">
        <f t="shared" si="2"/>
        <v>0</v>
      </c>
      <c r="G36" s="61"/>
    </row>
    <row r="37" spans="1:7" s="75" customFormat="1" ht="15" customHeight="1" x14ac:dyDescent="0.2">
      <c r="A37" s="4">
        <v>30</v>
      </c>
      <c r="B37" s="78" t="s">
        <v>151</v>
      </c>
      <c r="C37" s="186" t="str">
        <f t="shared" si="3"/>
        <v/>
      </c>
      <c r="D37" s="27" t="s">
        <v>70</v>
      </c>
      <c r="E37" s="199">
        <f>SUM(E29:E36)</f>
        <v>0</v>
      </c>
      <c r="F37" s="199">
        <f>SUM(F29:F36)+F27</f>
        <v>0</v>
      </c>
      <c r="G37" s="61"/>
    </row>
    <row r="38" spans="1:7" s="75" customFormat="1" ht="15" customHeight="1" x14ac:dyDescent="0.2">
      <c r="A38" s="4">
        <v>31</v>
      </c>
      <c r="B38" s="76" t="s">
        <v>68</v>
      </c>
      <c r="C38" s="201"/>
      <c r="D38" s="27"/>
      <c r="E38" s="202"/>
      <c r="F38" s="199">
        <f>F37</f>
        <v>0</v>
      </c>
      <c r="G38" s="209" t="s">
        <v>152</v>
      </c>
    </row>
    <row r="39" spans="1:7" s="75" customFormat="1" ht="15" customHeight="1" x14ac:dyDescent="0.2">
      <c r="A39" s="4">
        <v>32</v>
      </c>
      <c r="B39" s="76" t="s">
        <v>110</v>
      </c>
      <c r="C39" s="201"/>
      <c r="D39" s="27"/>
      <c r="E39" s="171"/>
      <c r="F39" s="199">
        <f>E39*F38</f>
        <v>0</v>
      </c>
      <c r="G39" s="210" t="s">
        <v>86</v>
      </c>
    </row>
    <row r="40" spans="1:7" s="75" customFormat="1" ht="15" customHeight="1" thickBot="1" x14ac:dyDescent="0.25">
      <c r="A40" s="4">
        <v>33</v>
      </c>
      <c r="B40" s="211" t="s">
        <v>39</v>
      </c>
      <c r="C40" s="212"/>
      <c r="D40" s="213"/>
      <c r="E40" s="214"/>
      <c r="F40" s="215">
        <f>F38+F39</f>
        <v>0</v>
      </c>
      <c r="G40" s="216" t="str">
        <f>IF(F38=0,"",(F40))</f>
        <v/>
      </c>
    </row>
    <row r="41" spans="1:7" s="75" customFormat="1" ht="15" customHeight="1" x14ac:dyDescent="0.2">
      <c r="A41" s="4"/>
      <c r="B41" s="71" t="s">
        <v>156</v>
      </c>
      <c r="C41" s="29"/>
      <c r="D41" s="29"/>
      <c r="E41" s="30"/>
      <c r="F41" s="29"/>
      <c r="G41" s="29"/>
    </row>
    <row r="42" spans="1:7" s="75" customFormat="1" ht="15" customHeight="1" x14ac:dyDescent="0.2">
      <c r="A42" s="4"/>
      <c r="B42" s="72" t="s">
        <v>161</v>
      </c>
      <c r="C42" s="32"/>
      <c r="D42" s="31"/>
      <c r="E42" s="32"/>
      <c r="F42" s="35"/>
      <c r="G42" s="36" t="s">
        <v>27</v>
      </c>
    </row>
    <row r="43" spans="1:7" s="75" customFormat="1" x14ac:dyDescent="0.2">
      <c r="A43" s="4"/>
      <c r="B43" s="189" t="s">
        <v>158</v>
      </c>
      <c r="C43" s="32"/>
      <c r="D43" s="31"/>
      <c r="E43" s="32"/>
      <c r="F43" s="9"/>
      <c r="G43" s="34"/>
    </row>
    <row r="44" spans="1:7" ht="2.25" customHeight="1" x14ac:dyDescent="0.2">
      <c r="A44" s="4"/>
      <c r="B44" s="72"/>
      <c r="C44" s="32"/>
      <c r="D44" s="31"/>
      <c r="E44" s="32"/>
      <c r="F44" s="33"/>
      <c r="G44" s="34"/>
    </row>
    <row r="45" spans="1:7" ht="2.25" customHeight="1" x14ac:dyDescent="0.2">
      <c r="A45" s="4"/>
      <c r="B45" s="72"/>
      <c r="C45" s="32"/>
      <c r="D45" s="31"/>
      <c r="E45" s="32"/>
      <c r="F45" s="9"/>
      <c r="G45" s="34"/>
    </row>
    <row r="46" spans="1:7" ht="2.25" customHeight="1" x14ac:dyDescent="0.2">
      <c r="A46" s="4"/>
      <c r="B46" s="72"/>
      <c r="C46" s="32"/>
      <c r="D46" s="31"/>
      <c r="E46" s="32"/>
      <c r="F46" s="8"/>
      <c r="G46" s="8"/>
    </row>
    <row r="47" spans="1:7" ht="2.25" customHeight="1" x14ac:dyDescent="0.2">
      <c r="A47" s="4"/>
      <c r="B47" s="73"/>
      <c r="C47" s="10"/>
      <c r="D47" s="10"/>
      <c r="E47" s="10"/>
      <c r="F47" s="10"/>
      <c r="G47" s="10"/>
    </row>
    <row r="48" spans="1:7" ht="2.25" customHeight="1" x14ac:dyDescent="0.2">
      <c r="A48" s="1"/>
      <c r="B48" s="9"/>
      <c r="C48" s="32"/>
      <c r="D48" s="31"/>
      <c r="E48" s="32"/>
      <c r="F48" s="7"/>
      <c r="G48" s="7"/>
    </row>
    <row r="49" spans="1:18" s="8" customFormat="1" ht="2.25" customHeight="1" x14ac:dyDescent="0.2">
      <c r="A49" s="7"/>
      <c r="B49" s="51"/>
      <c r="C49" s="32"/>
      <c r="D49" s="31"/>
      <c r="E49" s="32"/>
      <c r="F49" s="9"/>
      <c r="G49" s="3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</row>
    <row r="50" spans="1:18" s="8" customFormat="1" ht="2.25" customHeight="1" x14ac:dyDescent="0.2">
      <c r="A50" s="7"/>
      <c r="B50" s="31"/>
      <c r="C50" s="32"/>
      <c r="D50" s="31"/>
      <c r="E50" s="32"/>
      <c r="F50" s="33"/>
      <c r="G50" s="3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</row>
    <row r="51" spans="1:18" s="8" customFormat="1" ht="2.25" customHeight="1" x14ac:dyDescent="0.2">
      <c r="A51" s="7"/>
      <c r="B51" s="33"/>
      <c r="C51" s="32"/>
      <c r="D51" s="31"/>
      <c r="E51" s="32"/>
      <c r="F51" s="9"/>
      <c r="G51" s="3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</row>
    <row r="52" spans="1:18" s="8" customFormat="1" x14ac:dyDescent="0.2">
      <c r="A52" s="7"/>
      <c r="B52" s="41"/>
      <c r="C52" s="41"/>
      <c r="D52" s="41"/>
      <c r="E52" s="42"/>
      <c r="F52" s="41"/>
      <c r="G52" s="41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</row>
    <row r="53" spans="1:18" s="8" customFormat="1" x14ac:dyDescent="0.2">
      <c r="A53" s="7"/>
      <c r="B53" s="13"/>
      <c r="C53" s="13"/>
      <c r="D53" s="13"/>
      <c r="E53" s="45"/>
      <c r="F53" s="13"/>
      <c r="G53" s="13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</row>
    <row r="54" spans="1:18" s="2" customFormat="1" x14ac:dyDescent="0.2">
      <c r="A54" s="1"/>
      <c r="B54" s="10"/>
      <c r="C54" s="10"/>
      <c r="D54" s="10"/>
      <c r="E54" s="39"/>
      <c r="F54" s="10"/>
      <c r="G54" s="10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</row>
    <row r="55" spans="1:18" s="8" customFormat="1" ht="12.75" customHeight="1" x14ac:dyDescent="0.2">
      <c r="A55" s="7"/>
      <c r="B55" s="10"/>
      <c r="C55" s="10"/>
      <c r="D55" s="10"/>
      <c r="E55" s="39"/>
      <c r="F55" s="10"/>
      <c r="G55" s="10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</row>
    <row r="56" spans="1:18" s="8" customFormat="1" ht="12.75" customHeight="1" x14ac:dyDescent="0.2">
      <c r="A56" s="7"/>
      <c r="B56" s="10"/>
      <c r="C56" s="10"/>
      <c r="D56" s="10"/>
      <c r="E56" s="39"/>
      <c r="F56" s="10"/>
      <c r="G56" s="10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</row>
    <row r="57" spans="1:18" s="8" customFormat="1" ht="12.75" customHeight="1" x14ac:dyDescent="0.2">
      <c r="A57" s="7"/>
      <c r="B57" s="10"/>
      <c r="C57" s="10"/>
      <c r="D57" s="10"/>
      <c r="E57" s="39"/>
      <c r="F57" s="10"/>
      <c r="G57" s="10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</row>
    <row r="58" spans="1:18" s="8" customFormat="1" ht="12.75" customHeight="1" x14ac:dyDescent="0.2">
      <c r="A58" s="7"/>
      <c r="B58" s="10"/>
      <c r="C58" s="10"/>
      <c r="D58" s="10"/>
      <c r="E58" s="39"/>
      <c r="F58" s="10"/>
      <c r="G58" s="10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</row>
    <row r="59" spans="1:18" x14ac:dyDescent="0.2">
      <c r="A59" s="40"/>
      <c r="B59" s="2"/>
      <c r="C59" s="46"/>
      <c r="D59" s="13"/>
      <c r="E59" s="45"/>
      <c r="F59" s="13"/>
      <c r="G59" s="13"/>
    </row>
    <row r="60" spans="1:18" s="75" customFormat="1" ht="4.5" hidden="1" customHeight="1" x14ac:dyDescent="0.2">
      <c r="A60" s="44"/>
      <c r="B60" s="2"/>
      <c r="C60" s="13"/>
      <c r="D60" s="13"/>
      <c r="E60" s="45"/>
      <c r="F60" s="13"/>
      <c r="G60" s="13"/>
    </row>
    <row r="61" spans="1:18" s="75" customFormat="1" hidden="1" x14ac:dyDescent="0.2">
      <c r="A61" s="43"/>
      <c r="B61" s="10"/>
      <c r="C61" s="13"/>
      <c r="D61" s="13"/>
      <c r="E61" s="45"/>
      <c r="F61" s="13"/>
      <c r="G61" s="13"/>
    </row>
    <row r="62" spans="1:18" s="75" customFormat="1" ht="12" hidden="1" customHeight="1" x14ac:dyDescent="0.2">
      <c r="A62" s="1"/>
      <c r="B62" s="10"/>
      <c r="C62" s="13" t="s">
        <v>125</v>
      </c>
      <c r="D62" s="13"/>
      <c r="E62" s="45"/>
      <c r="F62" s="13"/>
      <c r="G62" s="13"/>
    </row>
    <row r="63" spans="1:18" s="75" customFormat="1" hidden="1" x14ac:dyDescent="0.2">
      <c r="A63" s="1"/>
      <c r="B63" s="10"/>
      <c r="C63" s="13" t="s">
        <v>111</v>
      </c>
      <c r="D63" s="13"/>
      <c r="E63" s="45"/>
      <c r="F63" s="13"/>
      <c r="G63" s="13"/>
    </row>
    <row r="64" spans="1:18" s="75" customFormat="1" hidden="1" x14ac:dyDescent="0.2">
      <c r="A64" s="1"/>
      <c r="B64" s="10"/>
      <c r="C64" s="52" t="s">
        <v>62</v>
      </c>
      <c r="D64" s="13"/>
      <c r="E64" s="45"/>
      <c r="F64" s="13"/>
      <c r="G64" s="13"/>
    </row>
    <row r="65" spans="1:7" s="75" customFormat="1" hidden="1" x14ac:dyDescent="0.2">
      <c r="A65" s="1"/>
      <c r="B65" s="10"/>
      <c r="C65" s="52" t="s">
        <v>63</v>
      </c>
      <c r="D65" s="13"/>
      <c r="E65" s="45"/>
      <c r="F65" s="13"/>
      <c r="G65" s="10"/>
    </row>
    <row r="66" spans="1:7" s="75" customFormat="1" hidden="1" x14ac:dyDescent="0.2">
      <c r="A66" s="1"/>
      <c r="B66" s="10"/>
      <c r="C66" s="52" t="s">
        <v>64</v>
      </c>
      <c r="D66" s="13"/>
      <c r="E66" s="45"/>
      <c r="F66" s="13"/>
      <c r="G66" s="10"/>
    </row>
    <row r="67" spans="1:7" s="75" customFormat="1" hidden="1" x14ac:dyDescent="0.2">
      <c r="A67" s="1"/>
      <c r="B67" s="10"/>
      <c r="C67" s="52" t="s">
        <v>65</v>
      </c>
      <c r="D67" s="13"/>
      <c r="E67" s="45"/>
      <c r="F67" s="13"/>
      <c r="G67" s="10"/>
    </row>
    <row r="68" spans="1:7" s="75" customFormat="1" hidden="1" x14ac:dyDescent="0.2">
      <c r="A68" s="1"/>
      <c r="B68" s="10"/>
      <c r="C68" s="52" t="s">
        <v>66</v>
      </c>
      <c r="D68" s="10"/>
      <c r="E68" s="39"/>
      <c r="F68" s="10"/>
      <c r="G68" s="10"/>
    </row>
    <row r="69" spans="1:7" s="75" customFormat="1" hidden="1" x14ac:dyDescent="0.2">
      <c r="A69" s="1"/>
      <c r="B69" s="10"/>
      <c r="C69" s="13"/>
      <c r="D69" s="10"/>
      <c r="E69" s="39"/>
      <c r="F69" s="10"/>
      <c r="G69" s="10"/>
    </row>
    <row r="70" spans="1:7" s="75" customFormat="1" hidden="1" x14ac:dyDescent="0.2">
      <c r="A70" s="1"/>
      <c r="B70" s="10"/>
      <c r="C70" s="13"/>
      <c r="D70" s="10"/>
      <c r="E70" s="39"/>
      <c r="F70" s="10"/>
      <c r="G70" s="10"/>
    </row>
    <row r="71" spans="1:7" s="75" customFormat="1" hidden="1" x14ac:dyDescent="0.2">
      <c r="A71" s="1"/>
      <c r="B71" s="10"/>
      <c r="C71" s="13"/>
      <c r="D71" s="10"/>
      <c r="E71" s="39"/>
      <c r="F71" s="10"/>
      <c r="G71" s="10"/>
    </row>
    <row r="72" spans="1:7" s="75" customFormat="1" hidden="1" x14ac:dyDescent="0.2">
      <c r="A72" s="1"/>
      <c r="B72" s="10"/>
      <c r="C72" s="13"/>
      <c r="D72" s="10"/>
      <c r="E72" s="39"/>
      <c r="F72" s="10"/>
      <c r="G72" s="10"/>
    </row>
    <row r="73" spans="1:7" s="75" customFormat="1" hidden="1" x14ac:dyDescent="0.2">
      <c r="A73" s="1"/>
      <c r="B73" s="10"/>
      <c r="C73" s="10"/>
      <c r="D73" s="10"/>
      <c r="E73" s="39"/>
      <c r="F73" s="10"/>
      <c r="G73" s="10"/>
    </row>
    <row r="74" spans="1:7" s="75" customFormat="1" hidden="1" x14ac:dyDescent="0.2">
      <c r="A74" s="1"/>
      <c r="B74" s="10"/>
      <c r="C74" s="10"/>
      <c r="D74" s="10"/>
      <c r="E74" s="39"/>
      <c r="F74" s="10"/>
      <c r="G74" s="10"/>
    </row>
    <row r="75" spans="1:7" s="75" customFormat="1" hidden="1" x14ac:dyDescent="0.2">
      <c r="A75" s="1"/>
      <c r="B75" s="10"/>
      <c r="C75" s="10"/>
      <c r="D75" s="10"/>
      <c r="E75" s="39"/>
      <c r="F75" s="10"/>
      <c r="G75" s="10"/>
    </row>
    <row r="76" spans="1:7" s="75" customFormat="1" hidden="1" x14ac:dyDescent="0.2">
      <c r="A76" s="1"/>
      <c r="B76" s="10"/>
      <c r="C76" s="10"/>
      <c r="D76" s="10"/>
      <c r="E76" s="39"/>
      <c r="F76" s="10"/>
      <c r="G76" s="10"/>
    </row>
    <row r="77" spans="1:7" s="75" customFormat="1" x14ac:dyDescent="0.2">
      <c r="A77" s="1"/>
      <c r="B77" s="10"/>
      <c r="C77" s="10"/>
      <c r="D77" s="10"/>
      <c r="E77" s="39"/>
      <c r="F77" s="10"/>
      <c r="G77" s="10"/>
    </row>
    <row r="78" spans="1:7" s="75" customFormat="1" x14ac:dyDescent="0.2">
      <c r="A78" s="1"/>
      <c r="B78" s="10"/>
      <c r="C78" s="10"/>
      <c r="D78" s="10"/>
      <c r="E78" s="39"/>
      <c r="F78" s="10"/>
      <c r="G78" s="10"/>
    </row>
    <row r="79" spans="1:7" s="75" customFormat="1" x14ac:dyDescent="0.2">
      <c r="A79" s="1"/>
      <c r="B79" s="10"/>
      <c r="C79" s="10"/>
      <c r="D79" s="10"/>
      <c r="E79" s="39"/>
      <c r="F79" s="10"/>
      <c r="G79" s="10"/>
    </row>
    <row r="80" spans="1:7" s="75" customFormat="1" x14ac:dyDescent="0.2">
      <c r="A80" s="1"/>
      <c r="B80" s="10"/>
      <c r="C80" s="10"/>
      <c r="D80" s="10"/>
      <c r="E80" s="39"/>
      <c r="F80" s="10"/>
      <c r="G80" s="10"/>
    </row>
    <row r="81" spans="1:7" s="75" customFormat="1" x14ac:dyDescent="0.2">
      <c r="A81" s="1"/>
      <c r="B81" s="10"/>
      <c r="C81" s="10"/>
      <c r="D81" s="10"/>
      <c r="E81" s="39"/>
      <c r="F81" s="10"/>
      <c r="G81" s="10"/>
    </row>
    <row r="82" spans="1:7" s="75" customFormat="1" x14ac:dyDescent="0.2">
      <c r="A82" s="1"/>
      <c r="B82" s="10"/>
      <c r="C82" s="10"/>
      <c r="D82" s="10"/>
      <c r="E82" s="39"/>
      <c r="F82" s="10"/>
      <c r="G82" s="10"/>
    </row>
    <row r="83" spans="1:7" s="75" customFormat="1" x14ac:dyDescent="0.2">
      <c r="A83" s="1"/>
      <c r="B83" s="10"/>
      <c r="C83" s="10"/>
      <c r="D83" s="10"/>
      <c r="E83" s="39"/>
      <c r="F83" s="10"/>
      <c r="G83" s="10"/>
    </row>
    <row r="84" spans="1:7" s="75" customFormat="1" x14ac:dyDescent="0.2">
      <c r="A84" s="1"/>
      <c r="B84" s="10"/>
      <c r="C84" s="10"/>
      <c r="D84" s="10"/>
      <c r="E84" s="39"/>
      <c r="F84" s="10"/>
      <c r="G84" s="10"/>
    </row>
    <row r="85" spans="1:7" s="75" customFormat="1" x14ac:dyDescent="0.2">
      <c r="A85" s="1"/>
      <c r="B85" s="10"/>
      <c r="C85" s="10"/>
      <c r="D85" s="10"/>
      <c r="E85" s="39"/>
      <c r="F85" s="10"/>
      <c r="G85" s="10"/>
    </row>
    <row r="86" spans="1:7" s="75" customFormat="1" x14ac:dyDescent="0.2">
      <c r="A86" s="1"/>
      <c r="B86" s="10"/>
      <c r="C86" s="10"/>
      <c r="D86" s="10"/>
      <c r="E86" s="39"/>
      <c r="F86" s="10"/>
      <c r="G86" s="10"/>
    </row>
    <row r="87" spans="1:7" s="75" customFormat="1" x14ac:dyDescent="0.2">
      <c r="A87" s="1"/>
      <c r="B87" s="10"/>
      <c r="C87" s="10"/>
      <c r="D87" s="10"/>
      <c r="E87" s="39"/>
      <c r="F87" s="10"/>
      <c r="G87" s="10"/>
    </row>
    <row r="88" spans="1:7" s="75" customFormat="1" x14ac:dyDescent="0.2">
      <c r="A88" s="1"/>
      <c r="B88" s="10"/>
      <c r="C88" s="10"/>
      <c r="D88" s="10"/>
      <c r="E88" s="39"/>
      <c r="F88" s="10"/>
      <c r="G88" s="10"/>
    </row>
    <row r="89" spans="1:7" s="75" customFormat="1" x14ac:dyDescent="0.2">
      <c r="A89" s="1"/>
      <c r="B89" s="10"/>
      <c r="C89" s="10"/>
      <c r="D89" s="10"/>
      <c r="E89" s="39"/>
      <c r="F89" s="10"/>
      <c r="G89" s="10"/>
    </row>
    <row r="90" spans="1:7" s="75" customFormat="1" x14ac:dyDescent="0.2">
      <c r="A90" s="1"/>
      <c r="B90" s="10"/>
      <c r="C90" s="10"/>
      <c r="D90" s="10"/>
      <c r="E90" s="39"/>
      <c r="F90" s="10"/>
      <c r="G90" s="10"/>
    </row>
    <row r="91" spans="1:7" s="75" customFormat="1" x14ac:dyDescent="0.2">
      <c r="A91" s="1"/>
      <c r="B91" s="10"/>
      <c r="C91" s="10"/>
      <c r="D91" s="10"/>
      <c r="E91" s="39"/>
      <c r="F91" s="10"/>
      <c r="G91" s="10"/>
    </row>
    <row r="92" spans="1:7" s="75" customFormat="1" x14ac:dyDescent="0.2">
      <c r="A92" s="1"/>
      <c r="B92" s="10"/>
      <c r="C92" s="10"/>
      <c r="D92" s="10"/>
      <c r="E92" s="39"/>
      <c r="F92" s="10"/>
      <c r="G92" s="10"/>
    </row>
    <row r="93" spans="1:7" s="75" customFormat="1" x14ac:dyDescent="0.2">
      <c r="A93" s="1"/>
      <c r="B93" s="10"/>
      <c r="C93" s="10"/>
      <c r="D93" s="10"/>
      <c r="E93" s="39"/>
      <c r="F93" s="10"/>
      <c r="G93" s="10"/>
    </row>
    <row r="94" spans="1:7" s="75" customFormat="1" x14ac:dyDescent="0.2">
      <c r="A94" s="1"/>
      <c r="B94" s="10"/>
      <c r="C94" s="10"/>
      <c r="D94" s="10"/>
      <c r="E94" s="39"/>
      <c r="F94" s="10"/>
      <c r="G94" s="10"/>
    </row>
    <row r="95" spans="1:7" s="75" customFormat="1" x14ac:dyDescent="0.2">
      <c r="A95" s="1"/>
      <c r="B95" s="10"/>
      <c r="C95" s="10"/>
      <c r="D95" s="10"/>
      <c r="E95" s="39"/>
      <c r="F95" s="10"/>
      <c r="G95" s="10"/>
    </row>
    <row r="96" spans="1:7" s="75" customFormat="1" x14ac:dyDescent="0.2">
      <c r="A96" s="1"/>
      <c r="B96" s="10"/>
      <c r="C96" s="10"/>
      <c r="D96" s="10"/>
      <c r="E96" s="39"/>
      <c r="F96" s="10"/>
      <c r="G96" s="10"/>
    </row>
    <row r="97" spans="1:7" s="75" customFormat="1" x14ac:dyDescent="0.2">
      <c r="A97" s="1"/>
      <c r="B97" s="10"/>
      <c r="C97" s="10"/>
      <c r="D97" s="10"/>
      <c r="E97" s="39"/>
      <c r="F97" s="10"/>
      <c r="G97" s="10"/>
    </row>
    <row r="98" spans="1:7" s="75" customFormat="1" x14ac:dyDescent="0.2">
      <c r="A98" s="1"/>
      <c r="B98" s="10"/>
      <c r="C98" s="10"/>
      <c r="D98" s="10"/>
      <c r="E98" s="39"/>
      <c r="F98" s="10"/>
      <c r="G98" s="10"/>
    </row>
    <row r="99" spans="1:7" s="75" customFormat="1" x14ac:dyDescent="0.2">
      <c r="A99" s="1"/>
      <c r="B99" s="10"/>
      <c r="C99" s="10"/>
      <c r="D99" s="10"/>
      <c r="E99" s="39"/>
      <c r="F99" s="10"/>
      <c r="G99" s="10"/>
    </row>
    <row r="100" spans="1:7" s="75" customFormat="1" x14ac:dyDescent="0.2">
      <c r="A100" s="1"/>
      <c r="B100" s="10"/>
      <c r="C100" s="10"/>
      <c r="D100" s="10"/>
      <c r="E100" s="39"/>
      <c r="F100" s="10"/>
      <c r="G100" s="10"/>
    </row>
    <row r="101" spans="1:7" s="75" customFormat="1" x14ac:dyDescent="0.2">
      <c r="A101" s="1"/>
      <c r="B101" s="10"/>
      <c r="C101" s="10"/>
      <c r="D101" s="10"/>
      <c r="E101" s="39"/>
      <c r="F101" s="10"/>
      <c r="G101" s="10"/>
    </row>
    <row r="102" spans="1:7" s="75" customFormat="1" x14ac:dyDescent="0.2">
      <c r="A102" s="1"/>
      <c r="B102" s="10"/>
      <c r="C102" s="10"/>
      <c r="D102" s="10"/>
      <c r="E102" s="39"/>
      <c r="F102" s="10"/>
      <c r="G102" s="10"/>
    </row>
    <row r="103" spans="1:7" s="75" customFormat="1" x14ac:dyDescent="0.2">
      <c r="A103" s="1"/>
      <c r="B103" s="10"/>
      <c r="C103" s="10"/>
      <c r="D103" s="10"/>
      <c r="E103" s="39"/>
      <c r="F103" s="10"/>
      <c r="G103" s="10"/>
    </row>
    <row r="104" spans="1:7" s="75" customFormat="1" x14ac:dyDescent="0.2">
      <c r="A104" s="1"/>
      <c r="B104" s="10"/>
      <c r="C104" s="10"/>
      <c r="D104" s="10"/>
      <c r="E104" s="39"/>
      <c r="F104" s="10"/>
      <c r="G104" s="10"/>
    </row>
    <row r="105" spans="1:7" s="75" customFormat="1" x14ac:dyDescent="0.2">
      <c r="A105" s="1"/>
      <c r="B105" s="10"/>
      <c r="C105" s="10"/>
      <c r="D105" s="10"/>
      <c r="E105" s="39"/>
      <c r="F105" s="10"/>
      <c r="G105" s="10"/>
    </row>
    <row r="106" spans="1:7" s="75" customFormat="1" x14ac:dyDescent="0.2">
      <c r="A106" s="1"/>
      <c r="B106" s="10"/>
      <c r="C106" s="10"/>
      <c r="D106" s="10"/>
      <c r="E106" s="39"/>
      <c r="F106" s="10"/>
      <c r="G106" s="10"/>
    </row>
    <row r="107" spans="1:7" s="75" customFormat="1" x14ac:dyDescent="0.2">
      <c r="A107" s="1"/>
      <c r="B107" s="10"/>
      <c r="C107" s="10"/>
      <c r="D107" s="10"/>
      <c r="E107" s="39"/>
      <c r="F107" s="10"/>
      <c r="G107" s="10"/>
    </row>
    <row r="108" spans="1:7" s="75" customFormat="1" x14ac:dyDescent="0.2">
      <c r="A108" s="1"/>
      <c r="B108" s="10"/>
      <c r="C108" s="10"/>
      <c r="D108" s="10"/>
      <c r="E108" s="39"/>
      <c r="F108" s="10"/>
      <c r="G108" s="10"/>
    </row>
    <row r="109" spans="1:7" s="75" customFormat="1" x14ac:dyDescent="0.2">
      <c r="A109" s="1"/>
      <c r="B109" s="10"/>
      <c r="C109" s="10"/>
      <c r="D109" s="10"/>
      <c r="E109" s="39"/>
      <c r="F109" s="10"/>
      <c r="G109" s="10"/>
    </row>
    <row r="110" spans="1:7" s="75" customFormat="1" x14ac:dyDescent="0.2">
      <c r="A110" s="1"/>
      <c r="B110" s="10"/>
      <c r="C110" s="10"/>
      <c r="D110" s="10"/>
      <c r="E110" s="39"/>
      <c r="F110" s="10"/>
      <c r="G110" s="10"/>
    </row>
    <row r="111" spans="1:7" s="75" customFormat="1" x14ac:dyDescent="0.2">
      <c r="A111" s="1"/>
      <c r="B111" s="10"/>
      <c r="C111" s="10"/>
      <c r="D111" s="10"/>
      <c r="E111" s="39"/>
      <c r="F111" s="10"/>
      <c r="G111" s="10"/>
    </row>
    <row r="112" spans="1:7" s="75" customFormat="1" x14ac:dyDescent="0.2">
      <c r="A112" s="1"/>
      <c r="B112" s="10"/>
      <c r="C112" s="10"/>
      <c r="D112" s="10"/>
      <c r="E112" s="39"/>
      <c r="F112" s="10"/>
      <c r="G112" s="10"/>
    </row>
    <row r="113" spans="1:7" s="75" customFormat="1" x14ac:dyDescent="0.2">
      <c r="A113" s="1"/>
      <c r="B113" s="10"/>
      <c r="C113" s="10"/>
      <c r="D113" s="10"/>
      <c r="E113" s="39"/>
      <c r="F113" s="10"/>
      <c r="G113" s="10"/>
    </row>
    <row r="114" spans="1:7" s="75" customFormat="1" x14ac:dyDescent="0.2">
      <c r="A114" s="1"/>
      <c r="B114" s="10"/>
      <c r="C114" s="10"/>
      <c r="D114" s="10"/>
      <c r="E114" s="39"/>
      <c r="F114" s="10"/>
      <c r="G114" s="10"/>
    </row>
    <row r="115" spans="1:7" s="75" customFormat="1" x14ac:dyDescent="0.2">
      <c r="A115" s="1"/>
      <c r="B115" s="10"/>
      <c r="C115" s="10"/>
      <c r="D115" s="10"/>
      <c r="E115" s="39"/>
      <c r="F115" s="10"/>
      <c r="G115" s="10"/>
    </row>
    <row r="116" spans="1:7" s="75" customFormat="1" x14ac:dyDescent="0.2">
      <c r="A116" s="1"/>
      <c r="B116" s="10"/>
      <c r="C116" s="10"/>
      <c r="D116" s="10"/>
      <c r="E116" s="39"/>
      <c r="F116" s="10"/>
      <c r="G116" s="10"/>
    </row>
    <row r="117" spans="1:7" s="75" customFormat="1" x14ac:dyDescent="0.2">
      <c r="A117" s="1"/>
      <c r="B117" s="10"/>
      <c r="C117" s="10"/>
      <c r="D117" s="10"/>
      <c r="E117" s="10"/>
      <c r="F117" s="10"/>
      <c r="G117" s="10"/>
    </row>
    <row r="118" spans="1:7" s="75" customFormat="1" x14ac:dyDescent="0.2">
      <c r="A118" s="1"/>
      <c r="B118" s="10"/>
      <c r="C118" s="10"/>
      <c r="D118" s="10"/>
      <c r="E118" s="10"/>
      <c r="F118" s="10"/>
      <c r="G118" s="10"/>
    </row>
    <row r="119" spans="1:7" s="75" customFormat="1" x14ac:dyDescent="0.2">
      <c r="A119" s="1"/>
      <c r="B119" s="10"/>
      <c r="C119" s="10"/>
      <c r="D119" s="10"/>
      <c r="E119" s="10"/>
      <c r="F119" s="10"/>
      <c r="G119" s="10"/>
    </row>
    <row r="120" spans="1:7" s="75" customFormat="1" x14ac:dyDescent="0.2">
      <c r="A120" s="1"/>
      <c r="B120" s="10"/>
      <c r="C120" s="10"/>
      <c r="D120" s="10"/>
      <c r="E120" s="10"/>
      <c r="F120" s="10"/>
      <c r="G120" s="10"/>
    </row>
    <row r="121" spans="1:7" s="75" customFormat="1" x14ac:dyDescent="0.2">
      <c r="A121" s="1"/>
      <c r="B121" s="10"/>
      <c r="C121" s="10"/>
      <c r="D121" s="10"/>
      <c r="E121" s="10"/>
      <c r="F121" s="10"/>
      <c r="G121" s="10"/>
    </row>
    <row r="122" spans="1:7" s="75" customFormat="1" x14ac:dyDescent="0.2">
      <c r="A122" s="1"/>
      <c r="B122" s="10"/>
      <c r="C122" s="10"/>
      <c r="D122" s="10"/>
      <c r="E122" s="10"/>
      <c r="F122" s="10"/>
      <c r="G122" s="10"/>
    </row>
    <row r="123" spans="1:7" s="75" customFormat="1" x14ac:dyDescent="0.2">
      <c r="A123" s="1"/>
      <c r="B123" s="10"/>
      <c r="C123" s="10"/>
      <c r="D123" s="10"/>
      <c r="E123" s="10"/>
      <c r="F123" s="10"/>
      <c r="G123" s="10"/>
    </row>
    <row r="124" spans="1:7" s="75" customFormat="1" x14ac:dyDescent="0.2">
      <c r="A124" s="1"/>
      <c r="B124" s="10"/>
      <c r="C124" s="10"/>
      <c r="D124" s="10"/>
      <c r="E124" s="10"/>
      <c r="F124" s="10"/>
      <c r="G124" s="10"/>
    </row>
    <row r="125" spans="1:7" s="75" customFormat="1" x14ac:dyDescent="0.2">
      <c r="A125" s="1"/>
      <c r="B125" s="37"/>
      <c r="C125" s="37"/>
      <c r="D125" s="37"/>
      <c r="E125" s="37"/>
      <c r="F125" s="37"/>
      <c r="G125" s="37"/>
    </row>
    <row r="126" spans="1:7" s="75" customFormat="1" x14ac:dyDescent="0.2">
      <c r="A126" s="1"/>
      <c r="B126" s="37"/>
      <c r="C126" s="37"/>
      <c r="D126" s="37"/>
      <c r="E126" s="37"/>
      <c r="F126" s="37"/>
      <c r="G126" s="37"/>
    </row>
    <row r="127" spans="1:7" s="75" customFormat="1" x14ac:dyDescent="0.2">
      <c r="A127" s="1"/>
      <c r="B127" s="37"/>
      <c r="C127" s="37"/>
      <c r="D127" s="37"/>
      <c r="E127" s="37"/>
      <c r="F127" s="37"/>
      <c r="G127" s="37"/>
    </row>
    <row r="128" spans="1:7" s="75" customFormat="1" x14ac:dyDescent="0.2">
      <c r="A128" s="1"/>
      <c r="B128" s="37"/>
      <c r="C128" s="37"/>
      <c r="D128" s="37"/>
      <c r="E128" s="37"/>
      <c r="F128" s="37"/>
      <c r="G128" s="37"/>
    </row>
    <row r="129" spans="1:7" s="75" customFormat="1" x14ac:dyDescent="0.2">
      <c r="A129" s="1"/>
      <c r="B129" s="37"/>
      <c r="C129" s="37"/>
      <c r="D129" s="37"/>
      <c r="E129" s="37"/>
      <c r="F129" s="37"/>
      <c r="G129" s="37"/>
    </row>
    <row r="130" spans="1:7" s="75" customFormat="1" x14ac:dyDescent="0.2">
      <c r="A130" s="1"/>
      <c r="B130" s="37"/>
      <c r="C130" s="37"/>
      <c r="D130" s="37"/>
      <c r="E130" s="37"/>
      <c r="F130" s="37"/>
      <c r="G130" s="37"/>
    </row>
    <row r="131" spans="1:7" s="75" customFormat="1" x14ac:dyDescent="0.2">
      <c r="A131" s="1"/>
      <c r="B131" s="37"/>
      <c r="C131" s="37"/>
      <c r="D131" s="37"/>
      <c r="E131" s="37"/>
      <c r="F131" s="37"/>
      <c r="G131" s="37"/>
    </row>
  </sheetData>
  <sheetProtection insertHyperlinks="0" autoFilter="0" pivotTables="0"/>
  <mergeCells count="5">
    <mergeCell ref="B2:E3"/>
    <mergeCell ref="F2:G3"/>
    <mergeCell ref="C4:E4"/>
    <mergeCell ref="C5:E5"/>
    <mergeCell ref="C6:E6"/>
  </mergeCells>
  <conditionalFormatting sqref="E10:E17 F9:F17 E21:F26 E30:F36 F29">
    <cfRule type="cellIs" dxfId="15" priority="18" stopIfTrue="1" operator="greaterThan">
      <formula>0</formula>
    </cfRule>
  </conditionalFormatting>
  <conditionalFormatting sqref="C4:E4">
    <cfRule type="expression" dxfId="14" priority="19" stopIfTrue="1">
      <formula>IF($C$4="AWS / FA / Signal &amp; Magnet",1,0)</formula>
    </cfRule>
  </conditionalFormatting>
  <conditionalFormatting sqref="C19:D19">
    <cfRule type="cellIs" dxfId="13" priority="15" stopIfTrue="1" operator="greaterThan">
      <formula>0</formula>
    </cfRule>
  </conditionalFormatting>
  <conditionalFormatting sqref="C10:D10">
    <cfRule type="cellIs" dxfId="12" priority="17" stopIfTrue="1" operator="greaterThan">
      <formula>0</formula>
    </cfRule>
  </conditionalFormatting>
  <conditionalFormatting sqref="E19:G19">
    <cfRule type="cellIs" dxfId="11" priority="16" stopIfTrue="1" operator="greaterThan">
      <formula>0</formula>
    </cfRule>
  </conditionalFormatting>
  <conditionalFormatting sqref="E20:F20">
    <cfRule type="cellIs" dxfId="10" priority="14" stopIfTrue="1" operator="greaterThan">
      <formula>0</formula>
    </cfRule>
  </conditionalFormatting>
  <conditionalFormatting sqref="C28:D28">
    <cfRule type="cellIs" dxfId="9" priority="12" stopIfTrue="1" operator="greaterThan">
      <formula>0</formula>
    </cfRule>
  </conditionalFormatting>
  <conditionalFormatting sqref="E28:F28">
    <cfRule type="cellIs" dxfId="8" priority="13" stopIfTrue="1" operator="greaterThan">
      <formula>0</formula>
    </cfRule>
  </conditionalFormatting>
  <conditionalFormatting sqref="E18:F18">
    <cfRule type="cellIs" dxfId="7" priority="11" stopIfTrue="1" operator="greaterThan">
      <formula>0</formula>
    </cfRule>
  </conditionalFormatting>
  <conditionalFormatting sqref="F27">
    <cfRule type="cellIs" dxfId="6" priority="10" stopIfTrue="1" operator="greaterThan">
      <formula>0</formula>
    </cfRule>
  </conditionalFormatting>
  <conditionalFormatting sqref="F37">
    <cfRule type="cellIs" dxfId="5" priority="8" stopIfTrue="1" operator="greaterThan">
      <formula>0</formula>
    </cfRule>
  </conditionalFormatting>
  <conditionalFormatting sqref="F38:F40">
    <cfRule type="cellIs" dxfId="4" priority="6" stopIfTrue="1" operator="greaterThan">
      <formula>0</formula>
    </cfRule>
  </conditionalFormatting>
  <conditionalFormatting sqref="G40">
    <cfRule type="cellIs" dxfId="3" priority="5" stopIfTrue="1" operator="greaterThan">
      <formula>0</formula>
    </cfRule>
  </conditionalFormatting>
  <conditionalFormatting sqref="G28">
    <cfRule type="cellIs" dxfId="2" priority="4" stopIfTrue="1" operator="greaterThan">
      <formula>0</formula>
    </cfRule>
  </conditionalFormatting>
  <conditionalFormatting sqref="E27">
    <cfRule type="cellIs" dxfId="1" priority="2" stopIfTrue="1" operator="greaterThan">
      <formula>0</formula>
    </cfRule>
  </conditionalFormatting>
  <conditionalFormatting sqref="E37">
    <cfRule type="cellIs" dxfId="0" priority="1" stopIfTrue="1" operator="greaterThan">
      <formula>0</formula>
    </cfRule>
  </conditionalFormatting>
  <dataValidations count="4">
    <dataValidation operator="greaterThan" allowBlank="1" showInputMessage="1" showErrorMessage="1" sqref="C9" xr:uid="{00000000-0002-0000-0200-000000000000}"/>
    <dataValidation type="list" allowBlank="1" showInputMessage="1" showErrorMessage="1" sqref="C4:E4" xr:uid="{00000000-0002-0000-0200-000001000000}">
      <formula1>$C$61:$C$70</formula1>
    </dataValidation>
    <dataValidation type="decimal" operator="greaterThanOrEqual" allowBlank="1" showInputMessage="1" showErrorMessage="1" sqref="C10:D10 F10 F19:G19 C19:D19 C28:D28 E28:E36 E10:E17 E19:E26 F28:G28" xr:uid="{00000000-0002-0000-0200-000002000000}">
      <formula1>0</formula1>
    </dataValidation>
    <dataValidation type="decimal" operator="greaterThan" allowBlank="1" showInputMessage="1" showErrorMessage="1" sqref="E39 E9" xr:uid="{00000000-0002-0000-0200-000003000000}">
      <formula1>0</formula1>
    </dataValidation>
  </dataValidations>
  <pageMargins left="0.70866141732283472" right="0.70866141732283472" top="0.78740157480314965" bottom="0.78740157480314965" header="0.31496062992125984" footer="0.31496062992125984"/>
  <pageSetup paperSize="9" scale="7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9</vt:i4>
      </vt:variant>
    </vt:vector>
  </HeadingPairs>
  <TitlesOfParts>
    <vt:vector size="12" baseType="lpstr">
      <vt:lpstr>Gerät</vt:lpstr>
      <vt:lpstr>Personal</vt:lpstr>
      <vt:lpstr>Hinweise zu Personal</vt:lpstr>
      <vt:lpstr>Gerät!Druckbereich</vt:lpstr>
      <vt:lpstr>'Hinweise zu Personal'!Druckbereich</vt:lpstr>
      <vt:lpstr>Personal!Druckbereich</vt:lpstr>
      <vt:lpstr>VV_BEZEICHNUNG</vt:lpstr>
      <vt:lpstr>VV_BEZEICHNUNG_1</vt:lpstr>
      <vt:lpstr>VV_BEZEICHNUNG_2</vt:lpstr>
      <vt:lpstr>VV_VORGANGSNUMMER</vt:lpstr>
      <vt:lpstr>VV_VORGANGSNUMMER_1</vt:lpstr>
      <vt:lpstr>VV_VORGANGSNUMMER_2</vt:lpstr>
    </vt:vector>
  </TitlesOfParts>
  <Company>DB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Angaben zur Preisermittlung</dc:title>
  <dc:subject>Sicherungsleistungen u. bauaff. Dstlstg.</dc:subject>
  <dc:creator>Björn Havenstein</dc:creator>
  <cp:lastModifiedBy>Nicole Joel</cp:lastModifiedBy>
  <cp:lastPrinted>2016-08-01T09:26:03Z</cp:lastPrinted>
  <dcterms:created xsi:type="dcterms:W3CDTF">2004-04-18T13:33:19Z</dcterms:created>
  <dcterms:modified xsi:type="dcterms:W3CDTF">2019-11-14T10:39:41Z</dcterms:modified>
  <cp:category>AK-SbaD</cp:category>
</cp:coreProperties>
</file>